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15" yWindow="900" windowWidth="16335" windowHeight="10830" activeTab="5"/>
  </bookViews>
  <sheets>
    <sheet name="Disclaimer" sheetId="1" r:id="rId1"/>
    <sheet name="Introduction"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1" sheetId="13" state="hidden" r:id="rId13"/>
    <sheet name="_Hidden12" sheetId="14" state="hidden" r:id="rId14"/>
    <sheet name="_Hidden13" sheetId="15" state="hidden" r:id="rId15"/>
    <sheet name="_Hidden14" sheetId="16" state="hidden" r:id="rId16"/>
    <sheet name="_Hidden15" sheetId="17" state="hidden" r:id="rId17"/>
    <sheet name="_Hidden16" sheetId="18" state="hidden" r:id="rId18"/>
    <sheet name="_Hidden17" sheetId="19" state="hidden" r:id="rId19"/>
    <sheet name="_Hidden18" sheetId="20" state="hidden" r:id="rId20"/>
    <sheet name="_Hidden19" sheetId="21" state="hidden" r:id="rId21"/>
    <sheet name="_Hidden20" sheetId="22" state="hidden" r:id="rId22"/>
    <sheet name="_Hidden21" sheetId="23" state="hidden" r:id="rId23"/>
    <sheet name="_Hidden22" sheetId="24" state="hidden" r:id="rId24"/>
    <sheet name="_Hidden23" sheetId="25" state="hidden" r:id="rId25"/>
    <sheet name="_Hidden24" sheetId="26" state="hidden" r:id="rId26"/>
    <sheet name="_Hidden25" sheetId="27" state="hidden" r:id="rId27"/>
    <sheet name="D8. Performance" sheetId="28" r:id="rId28"/>
    <sheet name="_Hidden27" sheetId="29" state="hidden" r:id="rId29"/>
    <sheet name="D9. Amortisation" sheetId="30" r:id="rId30"/>
    <sheet name="D10. Amortisation Graph " sheetId="31" r:id="rId31"/>
    <sheet name="E. Optional ECB-ECAIs data" sheetId="32" r:id="rId32"/>
    <sheet name="_Hidden30" sheetId="33" state="hidden" r:id="rId33"/>
  </sheet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30">'D10. Amortisation Graph '!$B$1:$B$2</definedName>
    <definedName name="_xlnm.Print_Area" localSheetId="0">'Disclaimer'!$A$1:$A$170</definedName>
    <definedName name="_xlnm.Print_Area" localSheetId="31">'E. Optional ECB-ECAIs data'!$A$2:$G$72</definedName>
    <definedName name="_xlnm.Print_Area" localSheetId="1">'Introduction'!$B$2:$J$53</definedName>
    <definedName name="Print_Area_0">#REF!</definedName>
    <definedName name="Print_Area_1">#REF!</definedName>
    <definedName name="Print_Area_2">#REF!</definedName>
    <definedName name="Print_Area_25">'D8. Performance'!$B$2:$M$19</definedName>
    <definedName name="Print_Area_27">'D9. Amortisation'!$B$1:$P$391</definedName>
    <definedName name="Print_Area_3">'D1. Front Page'!$B$1:$O$28</definedName>
    <definedName name="Print_Area_4">'D2. Covered Bond Series'!$B$1:$T$19</definedName>
    <definedName name="Print_Area_5">'D3. Ratings'!$B$2:$H$18</definedName>
    <definedName name="Print_Area_6">'D4. Tests Royal Decree'!$B$1:$X$88</definedName>
    <definedName name="Print_Area_7">'D5. Cover Pool Summary'!$B$1:$R$55</definedName>
    <definedName name="Print_Area_8">'D6. Stratification Tables'!$B$2:$AJ$290</definedName>
    <definedName name="Print_Area_9">'D7. Stratification Graphs'!$A$2:$R$55</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<sst xmlns="http://schemas.openxmlformats.org/spreadsheetml/2006/main" count="2929" uniqueCount="2074">
  <si>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</si>
  <si>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</si>
  <si>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</si>
  <si>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</si>
  <si>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</si>
  <si>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</si>
  <si>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</si>
  <si>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</si>
  <si>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</si>
  <si>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</si>
  <si>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</si>
  <si>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</si>
  <si>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</si>
  <si>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</si>
  <si>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</si>
  <si>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</si>
  <si>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</si>
  <si>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</si>
  <si>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</si>
  <si>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</si>
  <si>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</si>
  <si>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</si>
  <si>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</si>
  <si>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</si>
  <si>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</si>
  <si>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</si>
  <si>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</si>
  <si>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</si>
  <si>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</si>
  <si>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</si>
  <si>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</si>
  <si>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</si>
  <si>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</si>
  <si>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</si>
  <si>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</si>
  <si>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</si>
  <si>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</si>
  <si>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</si>
  <si>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</si>
  <si>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</si>
  <si>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</si>
  <si>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</si>
  <si>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</si>
  <si>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</si>
  <si>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</si>
  <si>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</si>
  <si>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</si>
  <si>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</si>
  <si>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</si>
  <si>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</si>
  <si>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</si>
  <si>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</si>
  <si>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</si>
  <si>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</si>
  <si>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</si>
  <si>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</si>
  <si>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</si>
  <si>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</si>
  <si>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</si>
  <si>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</si>
  <si>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</si>
  <si>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</si>
  <si>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</si>
  <si>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</si>
  <si>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</si>
  <si>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</si>
  <si>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</si>
  <si>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</si>
  <si>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</si>
  <si>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</si>
  <si>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</si>
  <si>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</si>
  <si>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</si>
  <si>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</si>
  <si>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</si>
  <si>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</si>
  <si>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</si>
  <si>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</si>
  <si>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</si>
  <si>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</si>
  <si>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</si>
  <si>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</si>
  <si>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</si>
  <si>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</si>
  <si>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</si>
  <si>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</si>
  <si>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</si>
  <si>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</si>
  <si>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</si>
  <si>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</si>
  <si>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</si>
  <si>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</si>
  <si>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</si>
  <si>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</si>
  <si>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</si>
  <si>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</si>
  <si>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</si>
  <si>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</si>
  <si>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</si>
  <si>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</si>
  <si>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</si>
  <si>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</si>
  <si>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</si>
  <si>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</si>
  <si>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</si>
  <si>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</si>
  <si>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</si>
  <si>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</si>
  <si>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</si>
  <si>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</si>
  <si>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</si>
  <si>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</si>
  <si>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</si>
  <si>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</si>
  <si>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</si>
  <si>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</si>
  <si>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</si>
  <si>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</si>
  <si>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</si>
  <si>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</si>
  <si>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</si>
  <si>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</si>
  <si>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</si>
  <si>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</si>
  <si>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</si>
  <si>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</si>
  <si>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</si>
  <si>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</si>
  <si>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</si>
  <si>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</si>
  <si>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</si>
  <si>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</si>
  <si>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</si>
  <si>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</si>
  <si>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</si>
  <si>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</si>
  <si>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</si>
  <si>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</si>
  <si>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</si>
  <si>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</si>
  <si>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</si>
  <si>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</si>
  <si>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</si>
  <si>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</si>
  <si>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</si>
  <si>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</si>
  <si>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</si>
  <si>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</si>
  <si>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</si>
  <si>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</si>
  <si>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</si>
  <si>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</si>
  <si>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</si>
  <si>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</si>
  <si>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</si>
  <si>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</si>
  <si>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</si>
  <si>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</si>
  <si>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</si>
  <si>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</si>
  <si>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</si>
  <si>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</si>
  <si>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</si>
  <si>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</si>
  <si>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</si>
  <si>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</si>
  <si>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</si>
  <si>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</si>
  <si>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</si>
  <si>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</si>
  <si>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</si>
  <si>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</si>
  <si>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</si>
  <si>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</si>
  <si>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</si>
  <si>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</si>
  <si>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</si>
  <si>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</si>
  <si>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</si>
  <si>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</si>
  <si>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</si>
  <si>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</si>
  <si>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</si>
  <si>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</si>
  <si>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</si>
  <si>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</si>
  <si>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</si>
  <si>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</si>
  <si>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</si>
  <si>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</si>
  <si>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</si>
  <si>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</si>
  <si>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</si>
  <si>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</si>
  <si>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</si>
  <si>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</si>
  <si>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</si>
  <si>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</si>
  <si>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</si>
  <si>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</si>
  <si>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</si>
  <si>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</si>
  <si>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</si>
  <si>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</si>
  <si>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</si>
  <si>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</si>
  <si>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</si>
  <si>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</si>
  <si>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</si>
  <si>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</si>
  <si>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</si>
  <si>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</si>
  <si>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</si>
  <si>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</si>
  <si>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</si>
  <si>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</si>
  <si>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</si>
  <si>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</si>
  <si>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</si>
  <si>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</si>
  <si>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</si>
  <si>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</si>
  <si>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</si>
  <si>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</si>
  <si>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</si>
  <si>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</si>
  <si>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</si>
  <si>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</si>
  <si>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</si>
  <si>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</si>
  <si>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</si>
  <si>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</si>
  <si>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</si>
  <si>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</si>
  <si>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</si>
  <si>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</si>
  <si>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</si>
  <si>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</si>
  <si>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</si>
  <si>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</si>
  <si>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</si>
  <si>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</si>
  <si>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</si>
  <si>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</si>
  <si>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</si>
  <si>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</si>
  <si>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</si>
  <si>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</si>
  <si>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</si>
  <si>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</si>
  <si>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</si>
  <si>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</si>
  <si>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</si>
  <si>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</si>
  <si>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</si>
  <si>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</si>
  <si>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</si>
  <si>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</si>
  <si>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</si>
  <si>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</si>
  <si>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</si>
  <si>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</si>
  <si>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</si>
  <si>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</si>
  <si>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</si>
  <si>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</si>
  <si>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</si>
  <si>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</si>
  <si>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</si>
  <si>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</si>
  <si>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</si>
  <si>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</si>
  <si>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</si>
  <si>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</si>
  <si>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</si>
  <si>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</si>
  <si>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</si>
  <si>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</si>
  <si>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</si>
  <si>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</si>
  <si>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</si>
  <si>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</si>
  <si>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</si>
  <si>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</si>
  <si>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</si>
  <si>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</si>
  <si>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</si>
  <si>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</si>
  <si>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</si>
  <si>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</si>
  <si>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</si>
  <si>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</si>
  <si>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</si>
  <si>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</si>
  <si>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</si>
  <si>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</si>
  <si>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</si>
  <si>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</si>
  <si>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</si>
  <si>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</si>
  <si>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</si>
  <si>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</si>
  <si>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</si>
  <si>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</si>
  <si>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</si>
  <si>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</si>
  <si>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</si>
  <si>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</si>
  <si>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</si>
  <si>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</si>
  <si>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</si>
  <si>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</si>
  <si>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</si>
  <si>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</si>
  <si>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</si>
  <si>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</si>
  <si>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</si>
  <si>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</si>
  <si>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</si>
  <si>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</si>
  <si>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</si>
  <si>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</si>
  <si>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</si>
  <si>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</si>
  <si>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</si>
  <si>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</si>
  <si>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</si>
  <si>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</si>
  <si>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</si>
  <si>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</si>
  <si>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</si>
  <si>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</si>
  <si>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</si>
  <si>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</si>
  <si>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</si>
  <si>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</si>
  <si>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</si>
  <si>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</si>
  <si>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</si>
  <si>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</si>
  <si>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</si>
  <si>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</si>
  <si>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</si>
  <si>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</si>
  <si>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</si>
  <si>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</si>
  <si>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</si>
  <si>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</si>
  <si>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</si>
  <si>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</si>
  <si>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</si>
  <si>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</si>
  <si>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</si>
  <si>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</si>
  <si>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</si>
  <si>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</si>
  <si>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</si>
  <si>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</si>
  <si>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</si>
  <si>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</si>
  <si>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</si>
  <si>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</si>
  <si>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</si>
  <si>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</si>
  <si>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</si>
  <si>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</si>
  <si>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</si>
  <si>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(Please refer to "Tab D. HTT Harmonised Glossary" for hedging strategy)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</si>
  <si>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</si>
  <si>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</si>
  <si>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</si>
  <si>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</si>
  <si>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</si>
  <si>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</si>
  <si>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</si>
  <si>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</si>
  <si>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</si>
  <si>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</si>
  <si>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</si>
  <si>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</si>
  <si>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</si>
  <si>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</si>
  <si>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</si>
  <si>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</si>
  <si>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</si>
  <si>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</si>
  <si>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</si>
  <si>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</si>
  <si>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</si>
  <si>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</si>
  <si>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</si>
  <si>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</si>
  <si>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</si>
  <si>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</si>
  <si>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</si>
  <si>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</si>
  <si>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</si>
  <si>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</si>
  <si>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</si>
  <si>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</si>
  <si>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</si>
  <si>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</si>
  <si>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</si>
  <si>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</si>
  <si>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</si>
  <si>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</si>
  <si>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</si>
  <si>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</si>
  <si>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</si>
  <si>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</si>
  <si>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</si>
  <si>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</si>
  <si>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</si>
  <si>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</si>
  <si>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</si>
  <si>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</si>
  <si>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</si>
  <si>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</si>
  <si>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</si>
  <si>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</si>
  <si>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</si>
  <si>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</si>
  <si>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</si>
  <si>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</si>
  <si>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</si>
  <si>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</si>
  <si>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</si>
  <si>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</si>
  <si>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</si>
  <si>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</si>
  <si>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</si>
  <si>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</si>
  <si>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</si>
  <si>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</si>
  <si>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</si>
  <si>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</si>
  <si>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</si>
  <si>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</si>
  <si>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</si>
  <si>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</si>
  <si>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</si>
  <si>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</si>
  <si>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</si>
  <si>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</si>
  <si>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</si>
  <si>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</si>
  <si>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</si>
  <si>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</si>
  <si>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</si>
  <si>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</si>
  <si>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</si>
  <si>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</si>
  <si>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</si>
  <si>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</si>
  <si>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</si>
  <si>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</si>
  <si>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</si>
  <si>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</si>
  <si>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</si>
  <si>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</si>
  <si>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</si>
  <si>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</si>
  <si>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</si>
  <si>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</si>
  <si>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</si>
  <si>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</si>
  <si>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</si>
  <si>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</si>
  <si>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</si>
  <si>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</si>
  <si>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</si>
  <si>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</si>
  <si>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</si>
  <si>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</si>
  <si>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</si>
  <si>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</si>
  <si>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</si>
  <si>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</si>
  <si>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</si>
  <si>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</si>
  <si>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</si>
  <si>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</si>
  <si>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</si>
  <si>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</si>
  <si>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</si>
  <si>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</si>
  <si>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</si>
  <si>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</si>
  <si>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</si>
  <si>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</si>
  <si>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</si>
  <si>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</si>
  <si>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</si>
  <si>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</si>
  <si>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</si>
  <si>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</si>
  <si>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</si>
  <si>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</si>
  <si>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</si>
  <si>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</si>
  <si>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</si>
  <si>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</si>
  <si>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</si>
  <si>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</si>
  <si>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</si>
  <si>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</si>
  <si>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</si>
  <si>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</si>
  <si>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</si>
  <si>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</si>
  <si>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</si>
  <si>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</si>
  <si>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</si>
  <si>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</si>
  <si>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</si>
  <si>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</si>
  <si>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</si>
  <si>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</si>
  <si>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</si>
  <si>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</si>
  <si>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</si>
  <si>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</si>
  <si>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</si>
  <si>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</si>
  <si>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</si>
  <si>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</si>
  <si>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</si>
  <si>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</si>
  <si>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</si>
  <si>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</si>
  <si>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</si>
  <si>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</si>
  <si>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</si>
  <si>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</si>
  <si>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</si>
  <si>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</si>
  <si>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</si>
  <si>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</si>
  <si>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</si>
  <si>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</si>
  <si>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</si>
  <si>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</si>
  <si>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</si>
  <si>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</si>
  <si>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</si>
  <si>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</si>
  <si>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</si>
  <si>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</si>
  <si>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</si>
  <si>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</si>
  <si>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</si>
  <si>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</si>
  <si>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</si>
  <si>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</si>
  <si>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</si>
  <si>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</si>
  <si>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</si>
  <si>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</si>
  <si>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</si>
  <si>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</si>
  <si>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</si>
  <si>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</si>
  <si>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</si>
  <si>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</si>
  <si>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</si>
  <si>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</si>
  <si>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</si>
  <si>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</si>
  <si>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</si>
  <si>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</si>
  <si>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</si>
  <si>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</si>
  <si>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</si>
  <si>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</si>
  <si>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</si>
  <si>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</si>
  <si>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</si>
  <si>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</si>
  <si>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</si>
  <si>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</si>
  <si>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</si>
  <si>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</si>
  <si>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</si>
  <si>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</si>
  <si>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</si>
  <si>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</si>
  <si>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</si>
  <si>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</si>
  <si>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</si>
  <si>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</si>
  <si>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</si>
  <si>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</si>
  <si>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</si>
  <si>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</si>
  <si>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</si>
  <si>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</si>
  <si>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</si>
  <si>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</si>
  <si>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</si>
  <si>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</si>
  <si>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</si>
  <si>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</si>
  <si>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</si>
  <si>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</si>
  <si>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</si>
  <si>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</si>
  <si>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</si>
  <si>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</si>
  <si>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</si>
  <si>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</si>
  <si>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</si>
  <si>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</si>
  <si>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</si>
  <si>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</si>
  <si>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</si>
  <si>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</si>
  <si>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</si>
  <si>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</si>
  <si>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</si>
  <si>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</si>
  <si>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</si>
  <si>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</si>
  <si>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</si>
  <si>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</si>
  <si>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</si>
  <si>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</si>
  <si>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</si>
  <si>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</si>
  <si>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</si>
  <si>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</si>
  <si>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</si>
  <si>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</si>
  <si>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</si>
  <si>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</si>
  <si>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</si>
  <si>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</si>
  <si>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</si>
  <si>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</si>
  <si>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</si>
  <si>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</si>
  <si>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</si>
  <si>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</si>
  <si>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</si>
  <si>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</si>
  <si>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</si>
  <si>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</si>
  <si>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</si>
  <si>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</si>
  <si>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</si>
  <si>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</si>
  <si>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</si>
  <si>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</si>
  <si>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</si>
  <si>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</si>
  <si>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</si>
  <si>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</si>
  <si>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</si>
  <si>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</si>
  <si>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</si>
  <si>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</si>
  <si>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</si>
  <si>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</si>
  <si>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</si>
  <si>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</si>
  <si>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</si>
  <si>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</si>
  <si>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</si>
  <si>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</si>
  <si>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</si>
  <si>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</si>
  <si>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</si>
  <si>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</si>
  <si>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</si>
  <si>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</si>
  <si>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</si>
  <si>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</si>
  <si>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</si>
  <si>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</si>
  <si>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</si>
  <si>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</si>
  <si>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</si>
  <si>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</si>
  <si>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</si>
  <si>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</si>
  <si>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</si>
  <si>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</si>
  <si>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</si>
  <si>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</si>
  <si>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</si>
  <si>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</si>
  <si>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</si>
  <si>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</si>
  <si>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</si>
  <si>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</si>
  <si>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</si>
  <si>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</si>
  <si>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</si>
  <si>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</si>
  <si>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</si>
  <si>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</si>
  <si>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</si>
  <si>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</si>
  <si>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</si>
  <si>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</si>
  <si>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</si>
  <si>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</si>
  <si>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</si>
  <si>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</si>
  <si>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</si>
  <si>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</si>
  <si>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</si>
  <si>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</si>
  <si>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</si>
  <si>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</si>
  <si>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</si>
  <si>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</si>
  <si>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</si>
  <si>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</si>
  <si>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</si>
  <si>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</si>
  <si>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</si>
  <si>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</si>
  <si>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</si>
  <si>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</si>
  <si>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</si>
  <si>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</si>
  <si>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</si>
  <si>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</si>
  <si>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</si>
  <si>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</si>
  <si>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</si>
  <si>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</si>
  <si>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</si>
  <si>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</si>
  <si>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</si>
  <si>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</si>
  <si>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</si>
  <si>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</si>
  <si>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</si>
  <si>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</si>
  <si>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</si>
  <si>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</si>
  <si>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</si>
  <si>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</si>
  <si>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</si>
  <si>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</si>
  <si>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</si>
  <si>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</si>
  <si>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</si>
  <si>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</si>
  <si>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</si>
  <si>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</si>
  <si>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</si>
  <si>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</si>
  <si>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</si>
  <si>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</si>
  <si>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</si>
  <si>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</si>
  <si>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</si>
  <si>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</si>
  <si>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</si>
  <si>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</si>
  <si>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</si>
  <si>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</si>
  <si>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</si>
  <si>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</si>
  <si>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</si>
  <si>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</si>
  <si>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</si>
  <si>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</si>
  <si>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</si>
  <si>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</si>
  <si>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</si>
  <si>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</si>
  <si>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</si>
  <si>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</si>
  <si>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</si>
  <si>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</si>
  <si>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</si>
  <si>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</si>
  <si>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</si>
  <si>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</si>
  <si>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</si>
  <si>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</si>
  <si>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</si>
  <si>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</si>
  <si>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</si>
  <si>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</si>
  <si>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</si>
  <si>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</si>
  <si>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</si>
  <si>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</si>
  <si>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</si>
  <si>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</si>
  <si>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</si>
  <si>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</si>
  <si>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</si>
  <si>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</si>
  <si>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</si>
  <si>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</si>
  <si>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</si>
  <si>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</si>
  <si>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</si>
  <si>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</si>
  <si>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</si>
  <si>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</si>
  <si>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</si>
  <si>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</si>
  <si>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</si>
  <si>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</si>
  <si>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</si>
  <si>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</si>
  <si>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</si>
  <si>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</si>
  <si>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</si>
  <si>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</si>
  <si>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</si>
  <si>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</si>
  <si>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</si>
  <si>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</si>
  <si>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</si>
  <si>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</si>
  <si>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</si>
  <si>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</si>
  <si>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</si>
  <si>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</si>
  <si>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</si>
  <si>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</si>
  <si>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</si>
  <si>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</si>
  <si>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</si>
  <si>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</si>
  <si>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</si>
  <si>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</si>
  <si>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</si>
  <si>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</si>
  <si>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</si>
  <si>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</si>
  <si>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</si>
  <si>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</si>
  <si>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</si>
  <si>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</si>
  <si>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</si>
  <si>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</si>
  <si>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</si>
  <si>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</si>
  <si>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</si>
  <si>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</si>
  <si>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</si>
  <si>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</si>
  <si>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</si>
  <si>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</si>
  <si>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</si>
  <si>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</si>
  <si>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</si>
  <si>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</si>
  <si>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</si>
  <si>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</si>
  <si>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</si>
  <si>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</si>
  <si>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</si>
  <si>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</si>
  <si>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</si>
  <si>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</si>
  <si>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</si>
  <si>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</si>
  <si>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</si>
  <si>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</si>
  <si>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</si>
  <si>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</si>
  <si>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</si>
  <si>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</si>
  <si>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</si>
  <si>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</si>
  <si>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</si>
  <si>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</si>
  <si>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</si>
  <si>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</si>
  <si>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</si>
  <si>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</si>
  <si>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</si>
  <si>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</si>
  <si>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</si>
  <si>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</si>
  <si>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</si>
  <si>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</si>
  <si>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</si>
  <si>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</si>
  <si>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</si>
  <si>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</si>
  <si>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</si>
  <si>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</si>
  <si>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</si>
  <si>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</si>
  <si>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</si>
  <si>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</si>
  <si>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</si>
  <si>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</si>
  <si>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</si>
  <si>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</si>
  <si>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</si>
  <si>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</si>
  <si>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</si>
  <si>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</si>
  <si>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</si>
  <si>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</si>
  <si>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</si>
  <si>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</si>
  <si>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</si>
  <si>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</si>
  <si>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</si>
  <si>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</si>
  <si>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</si>
  <si>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</si>
  <si>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</si>
  <si>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</si>
  <si>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</si>
  <si>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</si>
  <si>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</si>
  <si>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</si>
  <si>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</si>
  <si>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</si>
  <si>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</si>
  <si>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</si>
  <si>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</si>
  <si>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</si>
  <si>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</si>
  <si>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</si>
  <si>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</si>
  <si>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</si>
  <si>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</si>
  <si>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</si>
  <si>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</si>
  <si>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</si>
  <si>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</si>
  <si>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</si>
  <si>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</si>
  <si>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</si>
  <si>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</si>
  <si>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</si>
  <si>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</si>
  <si>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</si>
  <si>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</si>
  <si>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</si>
  <si>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</si>
  <si>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</si>
  <si>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</si>
  <si>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</si>
  <si>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</si>
  <si>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</si>
  <si>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</si>
  <si>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</si>
  <si>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</si>
  <si>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</si>
  <si>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</si>
  <si>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</si>
  <si>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</si>
  <si>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</si>
  <si>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</si>
  <si>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</si>
  <si>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</si>
  <si>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</si>
  <si>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</si>
  <si>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</si>
  <si>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</si>
  <si>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</si>
  <si>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</si>
  <si>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</si>
  <si>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</si>
  <si>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</si>
  <si>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</si>
  <si>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</si>
  <si>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</si>
  <si>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</si>
  <si>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</si>
  <si>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</si>
  <si>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</si>
  <si>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</si>
  <si>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</si>
  <si>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</si>
  <si>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</si>
  <si>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</si>
  <si>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</si>
  <si>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Residential Mortgage Pandbrieven Programme</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</si>
  <si>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</si>
  <si>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</si>
  <si>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</si>
  <si>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</si>
  <si>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</si>
  <si>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</si>
  <si>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</si>
  <si>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</si>
  <si>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</si>
  <si>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</si>
  <si>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</si>
  <si>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</si>
  <si>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</si>
  <si>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</si>
  <si>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</si>
  <si>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</si>
  <si>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</si>
  <si>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</si>
  <si>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</si>
  <si>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</si>
  <si>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</si>
  <si>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</si>
  <si>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</si>
  <si>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</si>
  <si>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</si>
  <si>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</si>
  <si>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</si>
  <si>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</si>
  <si>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</si>
  <si>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</si>
  <si>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</si>
  <si>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</si>
  <si>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</si>
  <si>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</si>
  <si>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</si>
  <si>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</si>
  <si>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</si>
  <si>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</si>
  <si>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</si>
  <si>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</si>
  <si>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</si>
  <si>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</si>
  <si>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</si>
  <si>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BD@138090</t>
  </si>
  <si>
    <t>BE0002274430</t>
  </si>
  <si>
    <t>BD@150169</t>
  </si>
  <si>
    <t>BE0002586643</t>
  </si>
  <si>
    <t>BD@153515</t>
  </si>
  <si>
    <t>BE0002614924</t>
  </si>
  <si>
    <t>Extended Maturity Date</t>
  </si>
  <si>
    <t>24/10/2024</t>
  </si>
  <si>
    <t>23/09/2025</t>
  </si>
  <si>
    <t>22/03/2029</t>
  </si>
  <si>
    <t>04/10/2026</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</si>
  <si>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</si>
  <si>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</si>
  <si>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</si>
  <si>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</si>
  <si>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</si>
  <si>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</si>
  <si>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</si>
  <si>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</si>
  <si>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</si>
  <si>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</si>
  <si>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</si>
  <si>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</si>
  <si>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</si>
  <si>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</si>
  <si>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</si>
  <si>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t>
  </si>
  <si>
    <t>A-1</t>
  </si>
  <si>
    <t>NR</t>
  </si>
  <si>
    <t>Aaa</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</si>
  <si>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</si>
  <si>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</si>
  <si>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</si>
  <si>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</si>
  <si>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</si>
  <si>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</si>
  <si>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</si>
  <si>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</si>
  <si>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</si>
  <si>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</si>
  <si>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</si>
  <si>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</si>
  <si>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</si>
  <si>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</si>
  <si>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</si>
  <si>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</si>
  <si>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</si>
  <si>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</si>
  <si>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</si>
  <si>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</si>
  <si>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</si>
  <si>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</si>
  <si>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</si>
  <si>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</si>
  <si>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</si>
  <si>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</si>
  <si>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</si>
  <si>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</si>
  <si>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</si>
  <si>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</si>
  <si>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</si>
  <si>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</si>
  <si>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</si>
  <si>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</si>
  <si>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</si>
  <si>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</si>
  <si>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</si>
  <si>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</si>
  <si>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</si>
  <si>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</si>
  <si>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</si>
  <si>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</si>
  <si>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</si>
  <si>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</si>
  <si>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</si>
  <si>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</si>
  <si>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</si>
  <si>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</si>
  <si>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</si>
  <si>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</si>
  <si>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</si>
  <si>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</si>
  <si>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</si>
  <si>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</si>
  <si>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</si>
  <si>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</si>
  <si>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</si>
  <si>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</si>
  <si>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</si>
  <si>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</si>
  <si>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</si>
  <si>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</si>
  <si>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</si>
  <si>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</si>
  <si>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</si>
  <si>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</si>
  <si>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</si>
  <si>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</si>
  <si>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</si>
  <si>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</si>
  <si>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</si>
  <si>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</si>
  <si>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</si>
  <si>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</si>
  <si>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</si>
  <si>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</si>
  <si>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</si>
  <si>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</si>
  <si>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</si>
  <si>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</si>
  <si>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</si>
  <si>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</si>
  <si>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</si>
  <si>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</si>
  <si>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</si>
  <si>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</si>
  <si>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</si>
  <si>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</si>
  <si>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BE0000308172</t>
  </si>
  <si>
    <t>BE0000337460</t>
  </si>
  <si>
    <t>BE0000345547</t>
  </si>
  <si>
    <t>Issuer Name(Liquid_Bonds_CB_DATASOURCE)</t>
  </si>
  <si>
    <t>Kingdom of Belgium</t>
  </si>
  <si>
    <t>Series(Liquid_Bonds_CB_DATASOURCE)</t>
  </si>
  <si>
    <t>BGB 4 28MAR2022 48</t>
  </si>
  <si>
    <t>BGB  1  22JUN2026  77</t>
  </si>
  <si>
    <t>BGB 0,8 22JUN2028 85</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</si>
  <si>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</si>
  <si>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</si>
  <si>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</si>
  <si>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</si>
  <si>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</si>
  <si>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</si>
  <si>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</si>
  <si>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</si>
  <si>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</si>
  <si>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</si>
  <si>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</si>
  <si>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</si>
  <si>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</si>
  <si>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</si>
  <si>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</si>
  <si>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</si>
  <si>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</si>
  <si>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</si>
  <si>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</si>
  <si>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</si>
  <si>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</si>
  <si>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</si>
  <si>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</si>
  <si>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</si>
  <si>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</si>
  <si>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</si>
  <si>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</si>
  <si>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</si>
  <si>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</si>
  <si>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</si>
  <si>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</si>
  <si>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</si>
  <si>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</si>
  <si>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</si>
  <si>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</si>
  <si>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</si>
  <si>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</si>
  <si>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</si>
  <si>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</si>
  <si>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</si>
  <si>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</si>
  <si>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</si>
  <si>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</si>
  <si>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</si>
  <si>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</si>
  <si>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</si>
  <si>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</si>
  <si>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</si>
  <si>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&lt;0</t>
  </si>
  <si>
    <t>&gt;20 and &lt;=21</t>
  </si>
  <si>
    <t>&gt;21 and &lt;=22</t>
  </si>
  <si>
    <t>&gt;22 and &lt;=23</t>
  </si>
  <si>
    <t>&gt;23 and &lt;=24</t>
  </si>
  <si>
    <t>&gt;24 and &lt;=25</t>
  </si>
  <si>
    <t>&gt;25 and &lt;=26</t>
  </si>
  <si>
    <t>&gt;26 and &lt;=27</t>
  </si>
  <si>
    <t>&gt;27 and &lt;=28</t>
  </si>
  <si>
    <t>&gt;28 and &lt;=29</t>
  </si>
  <si>
    <t>&gt;31 and &lt;=32</t>
  </si>
  <si>
    <t>&gt;29 and &lt;=30</t>
  </si>
  <si>
    <t>&gt;30 and &lt;=31</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</si>
  <si>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</si>
  <si>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</si>
  <si>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</si>
  <si>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</si>
  <si>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</si>
  <si>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</si>
  <si>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</si>
  <si>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</si>
  <si>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</si>
  <si>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</si>
  <si>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</si>
  <si>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</si>
  <si>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</si>
  <si>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</si>
  <si>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</si>
  <si>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</si>
  <si>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</si>
  <si>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</si>
  <si>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</si>
  <si>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</si>
  <si>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</si>
  <si>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</si>
  <si>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&gt; 10%</t>
  </si>
  <si>
    <t>Variable</t>
  </si>
  <si>
    <t>Variable With Cap</t>
  </si>
  <si>
    <t>2019</t>
  </si>
  <si>
    <t>2020</t>
  </si>
  <si>
    <t>2021</t>
  </si>
  <si>
    <t>2022</t>
  </si>
  <si>
    <t>2023</t>
  </si>
  <si>
    <t>2024</t>
  </si>
  <si>
    <t>2025</t>
  </si>
  <si>
    <t>2026</t>
  </si>
  <si>
    <t>2027</t>
  </si>
  <si>
    <t>2028</t>
  </si>
  <si>
    <t>2033</t>
  </si>
  <si>
    <t>Fixed To Maturity</t>
  </si>
  <si>
    <t>Monthly</t>
  </si>
  <si>
    <t>UNKNOWN</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</si>
  <si>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</si>
  <si>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</si>
  <si>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</si>
  <si>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</si>
  <si>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</si>
  <si>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</si>
  <si>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</si>
  <si>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</si>
  <si>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</si>
  <si>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</si>
  <si>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</si>
  <si>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</si>
  <si>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</si>
  <si>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</si>
  <si>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</si>
  <si>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</si>
  <si>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</si>
  <si>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</si>
  <si>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</si>
  <si>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</si>
  <si>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</si>
  <si>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</si>
  <si>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</si>
  <si>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</si>
  <si>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</si>
  <si>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</si>
  <si>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</si>
  <si>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</si>
  <si>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</si>
  <si>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</si>
  <si>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</si>
  <si>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</si>
  <si>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</si>
  <si>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</si>
  <si>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</si>
  <si>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</si>
  <si>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</si>
  <si>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Cover Pool Performance</t>
  </si>
  <si>
    <t xml:space="preserve">1. Delinquencies (at cut-off date)
</t>
  </si>
  <si>
    <t>Performing</t>
  </si>
  <si>
    <t>&gt; 90 Days</t>
  </si>
  <si>
    <t>Amortisation</t>
  </si>
  <si>
    <t>TIME</t>
  </si>
  <si>
    <t>LIABILITIES</t>
  </si>
  <si>
    <t>COVER LOAN ASSETS</t>
  </si>
  <si>
    <t>Cutt-off</t>
  </si>
  <si>
    <t>Maturity</t>
  </si>
  <si>
    <t>Month</t>
  </si>
  <si>
    <t>Days</t>
  </si>
  <si>
    <t>Covered bonds</t>
  </si>
  <si>
    <t>CPR 0%</t>
  </si>
  <si>
    <t>CPR 2%</t>
  </si>
  <si>
    <t>CPR 5%</t>
  </si>
  <si>
    <t>CPR 10%</t>
  </si>
  <si>
    <t>1/03/2019</t>
  </si>
  <si>
    <t>1/04/2019</t>
  </si>
  <si>
    <t>1/05/2019</t>
  </si>
  <si>
    <t>1/06/2019</t>
  </si>
  <si>
    <t>1/07/2019</t>
  </si>
  <si>
    <t>1/08/2019</t>
  </si>
  <si>
    <t>1/09/2019</t>
  </si>
  <si>
    <t>1/10/2019</t>
  </si>
  <si>
    <t>1/11/2019</t>
  </si>
  <si>
    <t>1/12/2019</t>
  </si>
  <si>
    <t>1/01/2020</t>
  </si>
  <si>
    <t>1/02/2020</t>
  </si>
  <si>
    <t>1/03/2020</t>
  </si>
  <si>
    <t>1/04/2020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</si>
  <si>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</si>
  <si>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</si>
  <si>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</si>
  <si>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</si>
  <si>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</si>
  <si>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</si>
  <si>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</si>
  <si>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</si>
  <si>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</si>
  <si>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</si>
  <si>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</si>
  <si>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</si>
  <si>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</si>
  <si>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</si>
  <si>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</si>
  <si>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</si>
  <si>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</si>
  <si>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</si>
  <si>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</si>
  <si>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</si>
  <si>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</si>
  <si>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</si>
  <si>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</si>
  <si>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</si>
  <si>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</si>
  <si>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</si>
  <si>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</si>
  <si>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</si>
  <si>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</si>
  <si>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</si>
  <si>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</si>
  <si>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</si>
  <si>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</si>
  <si>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</si>
  <si>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</si>
  <si>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</si>
  <si>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</si>
  <si>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</si>
  <si>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</si>
  <si>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</si>
  <si>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</si>
  <si>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</si>
  <si>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</si>
  <si>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</si>
  <si>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</si>
  <si>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</si>
  <si>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</si>
  <si>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</si>
  <si>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</si>
  <si>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</si>
  <si>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</si>
  <si>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</si>
  <si>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</si>
  <si>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</si>
  <si>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</si>
  <si>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</si>
  <si>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</si>
  <si>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</si>
  <si>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</si>
  <si>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</si>
  <si>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</si>
  <si>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</si>
  <si>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</si>
  <si>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</si>
  <si>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</si>
  <si>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</si>
  <si>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</si>
  <si>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</si>
  <si>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</si>
  <si>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</si>
  <si>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</si>
  <si>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</si>
  <si>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</si>
  <si>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</si>
  <si>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</si>
  <si>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</si>
  <si>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</si>
  <si>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</si>
  <si>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</si>
  <si>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</si>
  <si>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</si>
  <si>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</si>
  <si>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</si>
  <si>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</si>
  <si>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</si>
  <si>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</si>
  <si>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</si>
  <si>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</si>
  <si>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</si>
  <si>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</si>
  <si>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</si>
  <si>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</si>
  <si>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</si>
  <si>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</si>
  <si>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</si>
  <si>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</si>
  <si>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</si>
  <si>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</si>
  <si>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</si>
  <si>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</si>
  <si>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</si>
  <si>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</si>
  <si>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</si>
  <si>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</si>
  <si>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</si>
  <si>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</si>
  <si>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</si>
  <si>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</si>
  <si>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</si>
  <si>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</si>
  <si>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</si>
  <si>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</si>
  <si>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</si>
  <si>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</si>
  <si>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</si>
  <si>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</si>
  <si>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</si>
  <si>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</si>
  <si>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</si>
  <si>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</si>
  <si>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</si>
  <si>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</si>
  <si>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</si>
  <si>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</si>
  <si>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</si>
  <si>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</si>
  <si>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</si>
  <si>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</si>
  <si>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</si>
  <si>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</si>
  <si>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</si>
  <si>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</si>
  <si>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</si>
  <si>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</si>
  <si>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</si>
  <si>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</si>
  <si>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</si>
  <si>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</si>
  <si>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</si>
  <si>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</si>
  <si>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</si>
  <si>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</si>
  <si>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</si>
  <si>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</si>
  <si>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</si>
  <si>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</si>
  <si>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</si>
  <si>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</si>
  <si>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</si>
  <si>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</si>
  <si>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</si>
  <si>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</si>
  <si>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</si>
  <si>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</si>
  <si>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</si>
  <si>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</si>
  <si>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</si>
  <si>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</si>
  <si>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</si>
  <si>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</si>
  <si>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</si>
  <si>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</si>
  <si>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</si>
  <si>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</si>
  <si>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</si>
  <si>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</si>
  <si>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</si>
  <si>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</si>
  <si>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</si>
  <si>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</si>
  <si>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</si>
  <si>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</si>
  <si>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</si>
  <si>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</si>
  <si>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</si>
  <si>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</si>
  <si>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</si>
  <si>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</si>
  <si>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</si>
  <si>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</si>
  <si>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</si>
  <si>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</si>
  <si>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</si>
  <si>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</si>
  <si>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</si>
  <si>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</si>
  <si>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</si>
  <si>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</si>
  <si>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</si>
  <si>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</si>
  <si>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</si>
  <si>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</si>
  <si>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</si>
  <si>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</si>
  <si>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</si>
  <si>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</si>
  <si>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</si>
  <si>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</si>
  <si>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</si>
  <si>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</si>
  <si>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</si>
  <si>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</si>
  <si>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</si>
  <si>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</si>
  <si>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</si>
  <si>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</si>
  <si>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</si>
  <si>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</si>
  <si>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</si>
  <si>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</si>
  <si>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</si>
  <si>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</si>
  <si>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</si>
  <si>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</si>
  <si>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</si>
  <si>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</si>
  <si>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</si>
  <si>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</si>
  <si>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</si>
  <si>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</si>
  <si>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</si>
  <si>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</si>
  <si>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</si>
  <si>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</si>
  <si>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</si>
  <si>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</si>
  <si>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</si>
  <si>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</si>
  <si>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</si>
  <si>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</si>
  <si>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</si>
  <si>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</si>
  <si>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</si>
  <si>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</si>
  <si>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</si>
  <si>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</si>
  <si>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</si>
  <si>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</si>
  <si>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</si>
  <si>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</si>
  <si>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</si>
  <si>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</si>
  <si>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</si>
  <si>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</si>
  <si>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</si>
  <si>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</si>
  <si>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</si>
  <si>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</si>
  <si>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</si>
  <si>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</si>
  <si>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</si>
  <si>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</si>
  <si>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</si>
  <si>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</si>
  <si>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</si>
  <si>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</si>
  <si>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</si>
  <si>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</si>
  <si>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</si>
  <si>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</si>
  <si>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</si>
  <si>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</si>
  <si>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</si>
  <si>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</si>
  <si>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</si>
  <si>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</si>
  <si>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</si>
  <si>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</si>
  <si>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</si>
  <si>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</si>
  <si>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</si>
  <si>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</si>
  <si>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</si>
  <si>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</si>
  <si>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</si>
  <si>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</si>
  <si>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</si>
  <si>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</si>
  <si>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</si>
  <si>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</si>
  <si>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</si>
  <si>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</si>
  <si>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</si>
  <si>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</si>
  <si>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</si>
  <si>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</si>
  <si>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</si>
  <si>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</si>
  <si>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</si>
  <si>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</si>
  <si>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</si>
  <si>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</si>
  <si>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</si>
  <si>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</si>
  <si>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</si>
  <si>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</si>
  <si>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</si>
  <si>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</si>
  <si>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</si>
  <si>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</si>
  <si>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</si>
  <si>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</si>
  <si>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</si>
  <si>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</si>
  <si>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</si>
  <si>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</si>
  <si>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</si>
  <si>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</si>
  <si>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</si>
  <si>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</si>
  <si>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</si>
  <si>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</si>
  <si>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</si>
  <si>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</si>
  <si>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</si>
  <si>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</si>
  <si>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</si>
  <si>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</si>
  <si>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</si>
  <si>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</si>
  <si>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</si>
  <si>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</si>
  <si>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</si>
  <si>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</si>
  <si>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</si>
  <si>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</si>
  <si>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</si>
  <si>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</si>
  <si>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</si>
  <si>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</si>
  <si>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</si>
  <si>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</si>
  <si>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</si>
  <si>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</si>
  <si>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</si>
  <si>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</si>
  <si>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</si>
  <si>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</si>
  <si>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</si>
  <si>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</si>
  <si>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</si>
  <si>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</si>
  <si>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</si>
  <si>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</si>
  <si>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</si>
  <si>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</si>
  <si>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</si>
  <si>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</si>
  <si>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</si>
  <si>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</si>
  <si>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</si>
  <si>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</si>
  <si>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</si>
  <si>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</si>
  <si>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</si>
  <si>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</si>
  <si>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</si>
  <si>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</si>
  <si>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</si>
  <si>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</si>
  <si>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</si>
  <si>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</si>
  <si>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</si>
  <si>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</si>
  <si>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</si>
  <si>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</si>
  <si>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</si>
  <si>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Outstanding Residential Mortgage Loans (0% CPR)</t>
  </si>
  <si>
    <t>Outstanding Residential Mortgage Loans (2% CPR)</t>
  </si>
  <si>
    <t>Outstanding Residential Mortgage Loans (5% CPR)</t>
  </si>
  <si>
    <t>Outstanding Residential Mortgage Loans (10% CPR)</t>
  </si>
  <si>
    <t>Covered bonds (until maturity date)</t>
  </si>
  <si>
    <t>If you have any questions about this policy, the collection and use of your personal information or other privacy-specific concerns please contact us by clicking on Contact Us .</t>
  </si>
  <si>
    <t>7. CONTACT</t>
  </si>
  <si>
    <t>Any changes we may make to our privacy policy in the future will be posted on this page.</t>
  </si>
  <si>
    <t>6. CHANGES TO OUR PRIVACY POLICY</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</si>
  <si>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</si>
  <si>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</si>
  <si>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5. YOUR RIGHTS</t>
  </si>
  <si>
    <t>Where we have given you a password which enables you to access certain parts of the Site, you are responsible for keeping this password confidential. We ask you not to share your password with anyone.</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</si>
  <si>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</si>
  <si>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</si>
  <si>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4. SECURITY</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</si>
  <si>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</si>
  <si>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</si>
  <si>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for direct marketing purposes (unless you object to such processing in accordance with paragraph 2 above).</t>
  </si>
  <si>
    <t>· in the case of any legitimate interest; and</t>
  </si>
  <si>
    <t>· if we are under a duty to disclose or share your personal information in order to comply with any legal obligation, or in order to enforce or apply our Terms of Use and other agreements;</t>
  </si>
  <si>
    <t>You agree that your personal information may be communicated to third parties:</t>
  </si>
  <si>
    <t>3. TRANSFER AND STORAGE OF PERSONAL INFORMATION</t>
  </si>
  <si>
    <t>If you do not want us to use your information in this way, or to pass your details on to third parties for marketing purposes, you can refuse consent to such processing by ticking the relevant box situated on the form on which we collect your information.</t>
  </si>
  <si>
    <t>· to notify you about changes to our service.</t>
  </si>
  <si>
    <t>· to provide you with information, products or services that you request from us or which we feel may interest you; and</t>
  </si>
  <si>
    <t>· to ensure that content from the Site is presented in the most effective manner for your computer;</t>
  </si>
  <si>
    <t>We may collect and process your personal information for the following purposes:</t>
  </si>
  <si>
    <t>2. INFORMATION USE</t>
  </si>
  <si>
    <t>This information may include personal information (such as your name or title) and we will only process such personal information for the purposes set out in paragraph 2 below in accordance with the Belgian DPL</t>
  </si>
  <si>
    <t>· details of your visits to the Site and the resources that you access.</t>
  </si>
  <si>
    <t>· if you contact us, we may keep a record of that correspondence; and</t>
  </si>
  <si>
    <t>· information that you provide by completing any form on our website (www.coveredbondlabel.com) (the "Site"). This includes information provided at the time of registering to use the Site, subscribing to our service, posting material or requesting further services;</t>
  </si>
  <si>
    <t>We may collect and process the following information about you:</t>
  </si>
  <si>
    <t>1. INFORMATION COLLECTION AND PROCESSING</t>
  </si>
  <si>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</si>
  <si>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</si>
  <si>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</si>
  <si>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t>SECTION E. CBFL PRIVACY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</si>
  <si>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</si>
  <si>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5. CHANGES TO THE POLICY</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</si>
  <si>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</si>
  <si>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</si>
  <si>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</si>
  <si>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4. DOWNLOADING AND USE OF INFORMATION FROM OUR SITE</t>
  </si>
  <si>
    <t>· any other action we deem to be appropriate;</t>
  </si>
  <si>
    <t>· disclosure of information to law enforcement authorities as requested by law or as we reasonably feel is necessary; or</t>
  </si>
  <si>
    <t>· legal proceedings against you for reimbursement of all costs on an indemnity basis (including, but not limited to, reasonable administrative and legal costs) resulting from the breach;</t>
  </si>
  <si>
    <t>· immediate, temporary or permanent removal of any Information uploaded by you to the Site;</t>
  </si>
  <si>
    <t>· immediate, temporary or permanent withdrawal of your right to use the Site;</t>
  </si>
  <si>
    <t>Failure to comply with the Policy will constitute a material breach of our Terms of Use upon which you are permitted to use the Site, and may result in us taking any of the following actions:</t>
  </si>
  <si>
    <t>We will determine, at our sole discretion, whether your use of the Site has caused a breach of the Policy. When a breach of the Policy has occurred, we may take such action as we deem reasonable.</t>
  </si>
  <si>
    <t>3. SUSPENSION AND TERMINATION</t>
  </si>
  <si>
    <t>· be provided in breach of any legal duty owed to any person, such as a contractual duty or a duty of confidence;</t>
  </si>
  <si>
    <t>· be likely to deceive any person; or</t>
  </si>
  <si>
    <t>· infringe any copyright, database right, trade mark or other proprietary right of any other person;</t>
  </si>
  <si>
    <t>Information must not:</t>
  </si>
  <si>
    <t>· comply with applicable law in Belgium and in any country from which it is posted.</t>
  </si>
  <si>
    <t>·  be accurate; and</t>
  </si>
  <si>
    <t>Information must:</t>
  </si>
  <si>
    <t>These content standards apply to any and all information (the "Information") which you contribute to the Site.</t>
  </si>
  <si>
    <t>2. CONTENT STANDARDS</t>
  </si>
  <si>
    <t>· any equipment or network or software owned or used by any third party.</t>
  </si>
  <si>
    <t>· any software used in the provision of the Site; or</t>
  </si>
  <si>
    <t>· any equipment or network on which the Site is stored;</t>
  </si>
  <si>
    <t>· any part of the Site;</t>
  </si>
  <si>
    <t>· not to access without authority, interfere with, damage or disrupt:</t>
  </si>
  <si>
    <t>· not to reproduce, duplicate, copy or re-sell any part of the Site in contravention of the provisions of our Terms of Use; and</t>
  </si>
  <si>
    <t>You also agree:</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</si>
  <si>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</si>
  <si>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 to transmit, or procure the sending of, any unsolicited or unauthorised advertising or promotional material or any other form of similar solicitation (spam); or</t>
  </si>
  <si>
    <t>· in any way that is unlawful or fraudulent, or has any unlawful or fraudulent purpose or effect;</t>
  </si>
  <si>
    <t>· in any way which breaches or contravenes our content standards (see para 2 below);</t>
  </si>
  <si>
    <t>· in any way that breaches any applicable local, national or international law or regulation;</t>
  </si>
  <si>
    <t>You may use the Site for lawful purposes only. You may not use the Site:</t>
  </si>
  <si>
    <t>1. PROHIBITED USES</t>
  </si>
  <si>
    <t>Your use of the Site means that you accept, and agree to abide by, all the terms of the Policy, which supplement our Terms of Use.</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</si>
  <si>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</si>
  <si>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SECTION D. CBFL ACCEPTABLE USE POLICY</t>
  </si>
  <si>
    <t>We shall inform you if any of our contact details change by posting a notice on the Site.</t>
  </si>
  <si>
    <t>Details of how to contact us are available by clicking on Contact Us.</t>
  </si>
  <si>
    <t>9. CONTACTS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</si>
  <si>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</si>
  <si>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8. VARIATIONS</t>
  </si>
  <si>
    <t>These T&amp;Cs and any dispute or claim arising out of or in connection with them or their subject matter or formation (including non-contractual disputes or claims) shall be governed by and construed in accordance with the laws of Belgium.</t>
  </si>
  <si>
    <t>The courts of Brussels, Belgium shall have exclusive jurisdiction over any claim arising from, or related to, a visit to the Site or these T&amp;Cs.</t>
  </si>
  <si>
    <t>7. JURISDICTION AND APPLICABLE LAW</t>
  </si>
  <si>
    <t>We reserve the right to prohibit any activities of any nature or description that, in our sole discretion, might tend to damage or injure our commercial reputation or goodwill or the reputations or goodwill of any of the providers or subscribers to this Site.</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</si>
  <si>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</si>
  <si>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</si>
  <si>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</si>
  <si>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</si>
  <si>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6. VIRUSES, HACKING, OTHER OFFENCES</t>
  </si>
  <si>
    <t>We process information about you in accordance with our Privacy Policy. By using the Site, you consent to such processing and you warrant that all information provided by you is accurate.</t>
  </si>
  <si>
    <t>5. INFORMATION ABOUT YOU AND VISITS TO OUR SITE</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</si>
  <si>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</si>
  <si>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 all conditions, warranties and other terms which might otherwise be implied by any applicable law or regulation; and</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</si>
  <si>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</si>
  <si>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4. OUR LIABILITY</t>
  </si>
  <si>
    <t>We aim to update the Site on a regular basis, and may change the content at any time. If the need arises, we reserve the right to suspend access to the Site, or close it indefinitely.</t>
  </si>
  <si>
    <t>3. SITE CHANGES</t>
  </si>
  <si>
    <t>You must not use any part of the materials on the Site for commercial purposes without our consent.</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</si>
  <si>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</si>
  <si>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2. INTELLECTUAL PROPERTY</t>
  </si>
  <si>
    <t>You are responsible for making all arrangements necessary for you to have access to the Site. You are also responsible for ensuring that all persons who access the Site through your internet connection are aware of these T&amp;Cs and that they comply with them.</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</si>
  <si>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</si>
  <si>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</si>
  <si>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From time to time, we may restrict access to the Site (either partially or in its entirety).</t>
  </si>
  <si>
    <t>Access to the Site is permitted on a temporary basis, and we reserve the right to withdraw or amend the service we provide on the Site without notice. We shall not be liable if for any reason the Site is unavailable at any time or for any period of time.</t>
  </si>
  <si>
    <t>1. SITE ACCESS</t>
  </si>
  <si>
    <t>SECTION C. GENERAL T&amp;Cs</t>
  </si>
  <si>
    <t>An Issuer may download its own profile from our Site in any of the ways expressly permitted by the Site, but Issuers may not download the profiles of any other Issuers or attempt to download profiles from the Site by any other means.</t>
  </si>
  <si>
    <t>6. DOWNLOADING OF ISSUER PROFILES FROM OUR SITE</t>
  </si>
  <si>
    <t>If we need to contact you in relation to your use of the Site, we may contact you by email, telephone or post. The most recent details you have given us will be used. You must promptly inform us of any change in your contact details.</t>
  </si>
  <si>
    <t>We reserve the right to alter or cancel User Details and revoke access to the site at any time.</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</si>
  <si>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</si>
  <si>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Issuers are required to register with us in order to use the Site by completing the followingRegistration Form.</t>
  </si>
  <si>
    <t>5. SECURITY</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</si>
  <si>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</si>
  <si>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 xml:space="preserve"> You must not establish a link from any website that is not owned by you.</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</si>
  <si>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</si>
  <si>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4. LINKING TO OUR SITE</t>
  </si>
  <si>
    <t>We have the right to remove any information or posting you make on the Site if, in our opinion, such information does not comply with the content standards set out in our Acceptable Use Policy, or for any other reason.</t>
  </si>
  <si>
    <t>We shall not be responsible, or liable to any third party, for the content or accuracy of any Product Information posted by you or any other user of the Site.</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</si>
  <si>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</si>
  <si>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</si>
  <si>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</si>
  <si>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3. UPLOADING INFORMATION TO OUR SITE</t>
  </si>
  <si>
    <t>www.coveredbondlabel.com/pdf/Covered_Bond_Label_Convention_2015.pdf</t>
  </si>
  <si>
    <t>By uploading and/or validating Product Information on our Site, the Issuer warrants and represents that the Product complies with the relevant criteria established by the Label Convention as detailed at </t>
  </si>
  <si>
    <t>2. PRODUCTS</t>
  </si>
  <si>
    <t>The Issuer shall not make any statement that its receipt of a Covered Bond Label constitutes a recommendation by us to buy, sell or hold any Product, or that it reflects our views on the suitability of any Product for a particular Investor.</t>
  </si>
  <si>
    <t>We accept no liability in relation to any lack of availability of the Site or any omission of, or any display of incorrect, Product Information on the Site for any reason whatsoever including negligence.</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</si>
  <si>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</si>
  <si>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</si>
  <si>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</si>
  <si>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1. DIRECTORY SERVICES AND LABEL</t>
  </si>
  <si>
    <t>SECTION B. ISSUER T&amp;Cs</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</si>
  <si>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</si>
  <si>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</si>
  <si>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</si>
  <si>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</si>
  <si>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3. LINKS FROM AND TO OUR SITE</t>
  </si>
  <si>
    <t>The use of material printed or downloaded from our Site must be in accordance with our Acceptable Use Policy.</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</si>
  <si>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</si>
  <si>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2. USE OF MATERIALS</t>
  </si>
  <si>
    <t>From time to time we may make changes to the Site that we feel are appropriate (see Section C, para 3 below).</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</si>
  <si>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</si>
  <si>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</si>
  <si>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</si>
  <si>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</si>
  <si>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</si>
  <si>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</si>
  <si>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1. DIRECTORY SERVICES</t>
  </si>
  <si>
    <t>SECTION A. INVESTOR T&amp;Cs</t>
  </si>
  <si>
    <t>If any provision of these T&amp;Cs shall be deemed unlawful, void or for any reason unenforceable, then that provision shall be deemed severable from these terms and shall not affect the validity and enforceability of any remaining provisions.</t>
  </si>
  <si>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</si>
  <si>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</si>
  <si>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</si>
  <si>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</si>
  <si>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</si>
  <si>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TERMS OF USE</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</si>
  <si>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</si>
  <si>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</si>
  <si>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</si>
  <si>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 xml:space="preserve">Disclaimer - Important notices </t>
  </si>
  <si>
    <t>D10. Amortisation Graph</t>
  </si>
  <si>
    <t>D9. Amortisation</t>
  </si>
  <si>
    <t>D8. Performance</t>
  </si>
  <si>
    <t>D7. Stratification Graphs</t>
  </si>
  <si>
    <t>D6. Stratification Tables</t>
  </si>
  <si>
    <t>D5. Cover Pool Summary</t>
  </si>
  <si>
    <t>D4. Tests Royal Decree</t>
  </si>
  <si>
    <t>D3. Ratings</t>
  </si>
  <si>
    <t>D2. Covered Bond Series</t>
  </si>
  <si>
    <t>D1. Front Page</t>
  </si>
  <si>
    <t>Tab 1: Harmonised Transparency Template</t>
  </si>
  <si>
    <t>Worksheet C: HTT Harmonised Glossary</t>
  </si>
  <si>
    <t>Worksheet B1: HTT Mortgage Assets</t>
  </si>
  <si>
    <t>Worksheet A: HTT General</t>
  </si>
  <si>
    <t>Covered Bond Label Disclaimer</t>
  </si>
  <si>
    <t>Index</t>
  </si>
  <si>
    <t>Cut-off Date: 28/2/2019</t>
  </si>
  <si>
    <t>Reporting Date: 28/2/2019</t>
  </si>
  <si>
    <t>BNP PARIBAS FORTIS</t>
  </si>
  <si>
    <t>2019 Version</t>
  </si>
  <si>
    <t>Harmonised Transparency Template</t>
  </si>
  <si>
    <t>Paying Agent</t>
  </si>
  <si>
    <t>Interest Covereage Test (passe/failed)</t>
  </si>
  <si>
    <t>NPV Test (passed/failed)</t>
  </si>
  <si>
    <t>(iv)        Percentage of loans more than ninety days past due:</t>
  </si>
  <si>
    <t xml:space="preserve">(iii)        Maturity structure of covered bonds: </t>
  </si>
  <si>
    <t xml:space="preserve">(iii)        Maturity structure of cover assets: </t>
  </si>
  <si>
    <t>(ii)        Currency risk - covered bond:</t>
  </si>
  <si>
    <t xml:space="preserve">          (ii)         Interest rate risk - covered bond:</t>
  </si>
  <si>
    <t>(ii)        Currency risk - cover pool:</t>
  </si>
  <si>
    <t xml:space="preserve">            (ii)        Interest rate risk - cover pool:</t>
  </si>
  <si>
    <t xml:space="preserve">(ii)        Loan size: </t>
  </si>
  <si>
    <t>(ii)        Type of cover assets:</t>
  </si>
  <si>
    <t xml:space="preserve">(ii)        Geographical distribution: </t>
  </si>
  <si>
    <t xml:space="preserve">(i)         Value of covered bonds: </t>
  </si>
  <si>
    <t xml:space="preserve">(i)         Value of the cover pool outstanding covered bonds: </t>
  </si>
  <si>
    <t>OG.3.13.20</t>
  </si>
  <si>
    <t xml:space="preserve">https://www.coveredbondlabel.com/issuer/131/ </t>
  </si>
  <si>
    <t xml:space="preserve">Bond list </t>
  </si>
  <si>
    <t xml:space="preserve">12. Bond List </t>
  </si>
  <si>
    <t xml:space="preserve">11. Liquid Assets </t>
  </si>
  <si>
    <t>OG.3.10.2</t>
  </si>
  <si>
    <t>OG.3.7.5</t>
  </si>
  <si>
    <t>G.3.7.18</t>
  </si>
  <si>
    <t>G.3.7.17</t>
  </si>
  <si>
    <t>PLN</t>
  </si>
  <si>
    <t>JPY</t>
  </si>
  <si>
    <t>G.3.6.18</t>
  </si>
  <si>
    <t>G.3.6.17</t>
  </si>
  <si>
    <t>curre</t>
  </si>
  <si>
    <t>o/w 1.5-2 y</t>
  </si>
  <si>
    <t>o/w 0.5-1 y</t>
  </si>
  <si>
    <t xml:space="preserve">% Total Initial Maturity </t>
  </si>
  <si>
    <t xml:space="preserve">Initial Maturity  </t>
  </si>
  <si>
    <t>OG.3.4.10</t>
  </si>
  <si>
    <t>[Mark as ND1 if not relevant]</t>
  </si>
  <si>
    <t>Weighted Average Life (in years)</t>
  </si>
  <si>
    <t xml:space="preserve">Expected Upon Prepayments </t>
  </si>
  <si>
    <t xml:space="preserve">Contractual </t>
  </si>
  <si>
    <t>3. Cover Pool Composition</t>
  </si>
  <si>
    <t>OG.3.2.6</t>
  </si>
  <si>
    <t>OG.3.2.5</t>
  </si>
  <si>
    <t>Optional information e.g. OC (NPV basis)</t>
  </si>
  <si>
    <t>Optional information e.g. Asset Coverage Test (ACT)</t>
  </si>
  <si>
    <t>Legal / Regulatory</t>
  </si>
  <si>
    <t xml:space="preserve">2. Over-collateralisation (OC) </t>
  </si>
  <si>
    <t>OG.3.1.4</t>
  </si>
  <si>
    <t>Total Cover Assets</t>
  </si>
  <si>
    <t>OG.2.1.6</t>
  </si>
  <si>
    <t>G.2.1.3</t>
  </si>
  <si>
    <t>2. Regulatory Summary</t>
  </si>
  <si>
    <t>OG.1.1.8</t>
  </si>
  <si>
    <t>OG.1.1.7</t>
  </si>
  <si>
    <t>OG.1.1.6</t>
  </si>
  <si>
    <t>OG.1.1.3</t>
  </si>
  <si>
    <t>Optional information e.g. Parent name</t>
  </si>
  <si>
    <t>Optional information e.g. Contact names</t>
  </si>
  <si>
    <t>G.1.1.3</t>
  </si>
  <si>
    <t>G.1.1.1</t>
  </si>
  <si>
    <t>4. References to Capital Requirements Regulation (CRR) 129(7)</t>
  </si>
  <si>
    <t>`</t>
  </si>
  <si>
    <t>HTT 2019</t>
  </si>
  <si>
    <t xml:space="preserve">A. Harmonised Transparency Template - General Information </t>
  </si>
  <si>
    <t>OM.7B.17.9</t>
  </si>
  <si>
    <t>OM.7B.17.8</t>
  </si>
  <si>
    <t>OM.7B.17.7</t>
  </si>
  <si>
    <t>OM.7B.17.6</t>
  </si>
  <si>
    <t>OM.7B.17.5</t>
  </si>
  <si>
    <t>OM.7B.17.4</t>
  </si>
  <si>
    <t>OM.7B.17.3</t>
  </si>
  <si>
    <t>OM.7B.17.2</t>
  </si>
  <si>
    <t>OM.7B.17.1</t>
  </si>
  <si>
    <t>M.7B.17.10</t>
  </si>
  <si>
    <t>M.7B.17.9</t>
  </si>
  <si>
    <t>M.7B.17.8</t>
  </si>
  <si>
    <t>M.7B.17.7</t>
  </si>
  <si>
    <t>M.7B.17.6</t>
  </si>
  <si>
    <t>M.7B.17.5</t>
  </si>
  <si>
    <t>M.7B.17.4</t>
  </si>
  <si>
    <t>M.7B.17.3</t>
  </si>
  <si>
    <t>M.7B.17.2</t>
  </si>
  <si>
    <t>M.7B.17.1</t>
  </si>
  <si>
    <t>17. Loan to Value (LTV) Information - INDEXED</t>
  </si>
  <si>
    <t xml:space="preserve">16. Loan to Value (LTV) Information - UNINDEXED </t>
  </si>
  <si>
    <t>M.7B.15.22</t>
  </si>
  <si>
    <t>7B Commercial Cover Pool</t>
  </si>
  <si>
    <t>Owner occupied</t>
  </si>
  <si>
    <t>% NPLs</t>
  </si>
  <si>
    <t>≥ 60 months</t>
  </si>
  <si>
    <t>≥ 36 - ≤ 60 months</t>
  </si>
  <si>
    <t>≥ 24 - ≤ 36 months</t>
  </si>
  <si>
    <t>≥  12 - ≤ 24 months</t>
  </si>
  <si>
    <t>M.7.5.50</t>
  </si>
  <si>
    <t>M.7.5.49</t>
  </si>
  <si>
    <t>M.7.5.48</t>
  </si>
  <si>
    <t>M.7.5.47</t>
  </si>
  <si>
    <t>M.7.5.46</t>
  </si>
  <si>
    <t>M.7.5.45</t>
  </si>
  <si>
    <t>M.7.5.44</t>
  </si>
  <si>
    <t>M.7.5.43</t>
  </si>
  <si>
    <t>M.7.5.42</t>
  </si>
  <si>
    <t>M.7.5.41</t>
  </si>
  <si>
    <t>M.7.5.40</t>
  </si>
  <si>
    <t>M.7.5.39</t>
  </si>
  <si>
    <t>M.7.5.38</t>
  </si>
  <si>
    <t>M.7.5.37</t>
  </si>
  <si>
    <t>M.7.5.36</t>
  </si>
  <si>
    <t>M.7.5.35</t>
  </si>
  <si>
    <t>M.7.5.34</t>
  </si>
  <si>
    <t>M.7.5.33</t>
  </si>
  <si>
    <t>M.7.5.32</t>
  </si>
  <si>
    <t>5. Breakdown by regions of main country of origin</t>
  </si>
  <si>
    <t>Optional information eg, Number of borrowers</t>
  </si>
  <si>
    <t>OM.7.1.11</t>
  </si>
  <si>
    <t>OHG.3.5</t>
  </si>
  <si>
    <t>OHG.3.4</t>
  </si>
  <si>
    <t>OHG.3.3</t>
  </si>
  <si>
    <t>OHG.3.2</t>
  </si>
  <si>
    <t>OHG.3.1</t>
  </si>
  <si>
    <t>Other definitions deemed relevant</t>
  </si>
  <si>
    <t>HG.3.1</t>
  </si>
  <si>
    <t>Definition</t>
  </si>
  <si>
    <t>3. Glossary - Extra national and/or Issuer Items</t>
  </si>
  <si>
    <t>OHG.2.3</t>
  </si>
  <si>
    <t>OHG.2.2</t>
  </si>
  <si>
    <t>OHG.2.1</t>
  </si>
  <si>
    <t>ND3</t>
  </si>
  <si>
    <t>Not available at the present time</t>
  </si>
  <si>
    <t>HG.2.3</t>
  </si>
  <si>
    <t>ND2</t>
  </si>
  <si>
    <t>Not relevant for the issuer and/or CB programme at the present time</t>
  </si>
  <si>
    <t>HG.2.2</t>
  </si>
  <si>
    <t xml:space="preserve">Not applicable for the jurisdiction </t>
  </si>
  <si>
    <t>HG.2.1</t>
  </si>
  <si>
    <t>Value</t>
  </si>
  <si>
    <t>2. Reason for No Data</t>
  </si>
  <si>
    <t>OHG.1.5</t>
  </si>
  <si>
    <t>OHG.1.4</t>
  </si>
  <si>
    <t>OHG.1.3</t>
  </si>
  <si>
    <t>OHG.1.2</t>
  </si>
  <si>
    <t>NPV assumptions (when stated)</t>
  </si>
  <si>
    <t>OHG.1.1</t>
  </si>
  <si>
    <t>Loans that are more than 90 days past due.</t>
  </si>
  <si>
    <t>Non-performing loans</t>
  </si>
  <si>
    <t>HG.1.13</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</si>
  <si>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</si>
  <si>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Hedging Strategy (please explain how you address interest rate and currency risk)</t>
  </si>
  <si>
    <t>HG.1.12</t>
  </si>
  <si>
    <t>We filled in ND2 because the features of M.7A.13 refer to the underlying property and, because Belgium has general mortgages, it can not be applied to individual loans as all properties cover for all loans.</t>
  </si>
  <si>
    <t>Explain how mortgage types are defined whether for residential housing, multi-family housing, commercial real estate, etc. Same for shipping where relecvant</t>
  </si>
  <si>
    <t>HG.1.11</t>
  </si>
  <si>
    <t>Indexation is done on a yearly basis</t>
  </si>
  <si>
    <t>LTVs: Frequency and time of last valuation</t>
  </si>
  <si>
    <t>HG.1.10</t>
  </si>
  <si>
    <t>Yearly updates of the property values are done using a national index calculated by the national institute of statistics in Belgium (StatBel).</t>
  </si>
  <si>
    <t>LTVs: Applied property/shipping valuation techniques, including whether use of index, Automated Valuation Model (AVM) or on-site audits</t>
  </si>
  <si>
    <t>HG.1.9</t>
  </si>
  <si>
    <t>Property values are those used in the loan underwriting procedure</t>
  </si>
  <si>
    <t>LTVs: Calculation of property/shipping value</t>
  </si>
  <si>
    <t>HG.1.8</t>
  </si>
  <si>
    <t>As Belgium has general mortgages, we calculate LTV as the total borrower outstanding over the total borrower property value, resp. not indexed (M.7A.11) and indexed (M.7A.12)</t>
  </si>
  <si>
    <t>LTVs: Definition</t>
  </si>
  <si>
    <t>HG.1.7</t>
  </si>
  <si>
    <t>At the moment, only soft bullet has been issued. We only take into account the Maturity Date, not the Extended Maturity Date</t>
  </si>
  <si>
    <t xml:space="preserve">Maturity Buckets of Covered Bonds [i.e. how is the contractual and/or expected maturity defined? What maturity structure (hard bullet, soft bullet, conditional pass through)? Under what conditions/circumstances? Etc.] </t>
  </si>
  <si>
    <t>HG.1.6</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</si>
  <si>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</si>
  <si>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Residual Life Buckets of Cover assets [i.e. how is the contractual and/or expected residual life defined? What assumptions eg, in terms of prepayments? etc.]</t>
  </si>
  <si>
    <t>HG.1.5</t>
  </si>
  <si>
    <t>Cover Assets: fixed until maturity and fixed with a periodic reset. Covered Bonds: fixed</t>
  </si>
  <si>
    <t>Interest Rate Types</t>
  </si>
  <si>
    <t>HG.1.4</t>
  </si>
  <si>
    <t>BNP Paribas Fortis commits to the legally required OC</t>
  </si>
  <si>
    <t>OC Calculation: Committed</t>
  </si>
  <si>
    <t>HG.1.3</t>
  </si>
  <si>
    <t>The legal minimum OC is 5%. However, this is not on a straight nominal basis, but takes into account a/o 80% of the property value. The calculation of the basis for the legal OC can be found in the Belgian Royal Decree on covered bonds (art.6).</t>
  </si>
  <si>
    <t>OC Calculation: Legal minimum</t>
  </si>
  <si>
    <t>HG.1.2</t>
  </si>
  <si>
    <t>The Actual OC is the ratio between G.3.1.1 and G.3.1.2</t>
  </si>
  <si>
    <t>OC Calculation: Actual</t>
  </si>
  <si>
    <t>HG.1.1</t>
  </si>
  <si>
    <t>1. Glossary - Standard Harmonised Items</t>
  </si>
  <si>
    <t>The definitions below reflect the national specificities</t>
  </si>
  <si>
    <t>C. Harmonised Transparency Template - Glossary</t>
  </si>
  <si>
    <t>Weighted Average Maturity (months)**</t>
  </si>
  <si>
    <t>FX</t>
  </si>
  <si>
    <t>Example Bank(LEI)</t>
  </si>
  <si>
    <t>Example Guarantor</t>
  </si>
  <si>
    <t>Example Bank</t>
  </si>
  <si>
    <t>** Weighted Average Maturity = Remaining Term to Maturity</t>
  </si>
  <si>
    <t>* Legal Entity Identifier (LEI) finder: http://www.lei-lookup.com/#!search</t>
  </si>
  <si>
    <t>ND4</t>
  </si>
  <si>
    <t>Confidential</t>
  </si>
  <si>
    <t>1. Additional information on the programme</t>
  </si>
  <si>
    <t>CONTENT OF TAB E</t>
  </si>
  <si>
    <t xml:space="preserve"> Reason for No Data in Worksheet E. </t>
  </si>
  <si>
    <t>[Please insert currency]</t>
  </si>
  <si>
    <t>E. Harmonised Transparency Template - Optional ECB - ECAIs Data Disclosure</t>
  </si>
  <si>
    <t>This addendum is optional</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</si>
</sst>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0;\-#,##0;0"/>
    <numFmt numFmtId="175" formatCode="0\ %"/>
    <numFmt numFmtId="176" formatCode="mmm/yyyy"/>
    <numFmt numFmtId="177" formatCode="_ * #,##0.00_ ;_ * \-#,##0.00_ ;_ * &quot;-&quot;??_ ;_ @_ "/>
    <numFmt numFmtId="178" formatCode="#,##0.0"/>
    <numFmt numFmtId="179" formatCode="0.0"/>
    <numFmt numFmtId="180" formatCode="0.0%"/>
  </numFmts>
  <fonts count="133">
    <font>
      <sz val="10"/>
      <name val="Arial"/>
      <family val="0"/>
    </font>
    <font>
      <b/>
      <sz val="12"/>
      <color indexed="8"/>
      <name val="Arial"/>
      <family val="0"/>
    </font>
    <font>
      <b/>
      <sz val="12"/>
      <name val="Arial"/>
      <family val="0"/>
    </font>
    <font>
      <b/>
      <sz val="10"/>
      <color indexed="8"/>
      <name val="Arial"/>
      <family val="0"/>
    </font>
    <font>
      <i/>
      <sz val="10"/>
      <name val="Arial"/>
      <family val="0"/>
    </font>
    <font>
      <b/>
      <sz val="10"/>
      <name val="Arial"/>
      <family val="0"/>
    </font>
    <font>
      <u val="single"/>
      <sz val="10"/>
      <name val="Arial"/>
      <family val="0"/>
    </font>
    <font>
      <sz val="14"/>
      <color indexed="8"/>
      <name val="Arial"/>
      <family val="0"/>
    </font>
    <font>
      <sz val="14"/>
      <name val="Arial"/>
      <family val="0"/>
    </font>
    <font>
      <b/>
      <sz val="12"/>
      <color indexed="14"/>
      <name val="Arial"/>
      <family val="0"/>
    </font>
    <font>
      <u val="single"/>
      <sz val="10"/>
      <color indexed="8"/>
      <name val="Arial"/>
      <family val="0"/>
    </font>
    <font>
      <sz val="10"/>
      <color indexed="8"/>
      <name val="Arial"/>
      <family val="0"/>
    </font>
    <font>
      <b/>
      <sz val="10"/>
      <color indexed="12"/>
      <name val="Arial"/>
      <family val="0"/>
    </font>
    <font>
      <u val="single"/>
      <sz val="10"/>
      <color indexed="15"/>
      <name val="Arial"/>
      <family val="0"/>
    </font>
    <font>
      <sz val="8"/>
      <color indexed="8"/>
      <name val="Arial"/>
      <family val="0"/>
    </font>
    <font>
      <sz val="8"/>
      <name val="Arial"/>
      <family val="0"/>
    </font>
    <font>
      <b/>
      <sz val="8"/>
      <name val="Arial"/>
      <family val="0"/>
    </font>
    <font>
      <b/>
      <sz val="8"/>
      <color indexed="12"/>
      <name val="Arial"/>
      <family val="0"/>
    </font>
    <font>
      <u val="single"/>
      <sz val="8"/>
      <color indexed="15"/>
      <name val="Arial"/>
      <family val="0"/>
    </font>
    <font>
      <sz val="10"/>
      <color indexed="12"/>
      <name val="Arial"/>
      <family val="0"/>
    </font>
    <font>
      <b/>
      <i/>
      <u val="single"/>
      <sz val="18"/>
      <color indexed="8"/>
      <name val="Arial"/>
      <family val="0"/>
    </font>
    <font>
      <b/>
      <i/>
      <u val="single"/>
      <sz val="18"/>
      <color indexed="16"/>
      <name val="Arial"/>
      <family val="0"/>
    </font>
    <font>
      <sz val="10"/>
      <color indexed="17"/>
      <name val="Arial"/>
      <family val="0"/>
    </font>
    <font>
      <i/>
      <sz val="8"/>
      <color indexed="8"/>
      <name val="Arial"/>
      <family val="0"/>
    </font>
    <font>
      <i/>
      <sz val="8"/>
      <name val="Arial"/>
      <family val="0"/>
    </font>
    <font>
      <i/>
      <sz val="10"/>
      <color indexed="12"/>
      <name val="Arial"/>
      <family val="0"/>
    </font>
    <font>
      <i/>
      <sz val="10"/>
      <color indexed="8"/>
      <name val="Arial"/>
      <family val="0"/>
    </font>
    <font>
      <b/>
      <sz val="10"/>
      <color indexed="18"/>
      <name val="Arial"/>
      <family val="0"/>
    </font>
    <font>
      <b/>
      <sz val="8"/>
      <color indexed="8"/>
      <name val="Arial"/>
      <family val="0"/>
    </font>
    <font>
      <sz val="7"/>
      <color indexed="8"/>
      <name val="Arial"/>
      <family val="0"/>
    </font>
    <font>
      <sz val="7"/>
      <name val="Arial"/>
      <family val="0"/>
    </font>
    <font>
      <b/>
      <i/>
      <sz val="8"/>
      <color indexed="16"/>
      <name val="Arial"/>
      <family val="0"/>
    </font>
    <font>
      <sz val="9"/>
      <color indexed="9"/>
      <name val="Tahoma"/>
      <family val="0"/>
    </font>
    <font>
      <sz val="7"/>
      <color indexed="9"/>
      <name val="Tahoma"/>
      <family val="0"/>
    </font>
    <font>
      <sz val="8"/>
      <color indexed="9"/>
      <name val="Tahoma"/>
      <family val="0"/>
    </font>
    <font>
      <b/>
      <i/>
      <sz val="10"/>
      <color indexed="21"/>
      <name val="Arial"/>
      <family val="0"/>
    </font>
    <font>
      <b/>
      <i/>
      <sz val="10"/>
      <name val="Arial"/>
      <family val="0"/>
    </font>
    <font>
      <b/>
      <i/>
      <sz val="10"/>
      <color indexed="16"/>
      <name val="Arial"/>
      <family val="0"/>
    </font>
    <font>
      <b/>
      <i/>
      <sz val="10"/>
      <color indexed="18"/>
      <name val="Arial"/>
      <family val="0"/>
    </font>
    <font>
      <b/>
      <sz val="7"/>
      <color indexed="8"/>
      <name val="Arial"/>
      <family val="0"/>
    </font>
    <font>
      <b/>
      <sz val="7"/>
      <name val="Arial"/>
      <family val="0"/>
    </font>
    <font>
      <b/>
      <sz val="7"/>
      <color indexed="12"/>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1"/>
      <color indexed="36"/>
      <name val="Calibri"/>
      <family val="2"/>
    </font>
    <font>
      <sz val="11"/>
      <color indexed="33"/>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sz val="10"/>
      <color indexed="9"/>
      <name val="Arial"/>
      <family val="0"/>
    </font>
    <font>
      <b/>
      <sz val="12"/>
      <color indexed="9"/>
      <name val="Tahoma"/>
      <family val="0"/>
    </font>
    <font>
      <sz val="8.25"/>
      <color indexed="9"/>
      <name val="Tahoma"/>
      <family val="0"/>
    </font>
    <font>
      <sz val="13"/>
      <name val="Calibri"/>
      <family val="2"/>
    </font>
    <font>
      <b/>
      <sz val="13"/>
      <name val="Calibri"/>
      <family val="2"/>
    </font>
    <font>
      <i/>
      <sz val="13"/>
      <name val="Calibri"/>
      <family val="2"/>
    </font>
    <font>
      <sz val="13"/>
      <color indexed="63"/>
      <name val="Calibri"/>
      <family val="2"/>
    </font>
    <font>
      <b/>
      <sz val="13"/>
      <color indexed="63"/>
      <name val="Calibri"/>
      <family val="2"/>
    </font>
    <font>
      <b/>
      <sz val="14"/>
      <name val="Calibri"/>
      <family val="2"/>
    </font>
    <font>
      <sz val="13"/>
      <color indexed="9"/>
      <name val="Calibri"/>
      <family val="2"/>
    </font>
    <font>
      <b/>
      <sz val="11.5"/>
      <color indexed="63"/>
      <name val="Calibri"/>
      <family val="2"/>
    </font>
    <font>
      <b/>
      <sz val="24"/>
      <color indexed="9"/>
      <name val="Calibri"/>
      <family val="2"/>
    </font>
    <font>
      <u val="single"/>
      <sz val="11"/>
      <color indexed="15"/>
      <name val="Calibri"/>
      <family val="2"/>
    </font>
    <font>
      <sz val="9"/>
      <color indexed="9"/>
      <name val="Calibri"/>
      <family val="2"/>
    </font>
    <font>
      <sz val="10"/>
      <name val="Calibri"/>
      <family val="2"/>
    </font>
    <font>
      <b/>
      <sz val="10"/>
      <name val="Calibri"/>
      <family val="2"/>
    </font>
    <font>
      <b/>
      <sz val="16"/>
      <color indexed="9"/>
      <name val="Calibri"/>
      <family val="2"/>
    </font>
    <font>
      <b/>
      <sz val="20"/>
      <color indexed="9"/>
      <name val="Calibri"/>
      <family val="2"/>
    </font>
    <font>
      <b/>
      <sz val="24"/>
      <color indexed="11"/>
      <name val="Calibri"/>
      <family val="2"/>
    </font>
    <font>
      <b/>
      <sz val="14"/>
      <color indexed="9"/>
      <name val="Calibri"/>
      <family val="2"/>
    </font>
    <font>
      <sz val="11"/>
      <name val="Calibri"/>
      <family val="2"/>
    </font>
    <font>
      <i/>
      <sz val="11"/>
      <name val="Calibri"/>
      <family val="2"/>
    </font>
    <font>
      <b/>
      <u val="single"/>
      <sz val="11"/>
      <name val="Calibri"/>
      <family val="2"/>
    </font>
    <font>
      <b/>
      <sz val="11"/>
      <name val="Calibri"/>
      <family val="2"/>
    </font>
    <font>
      <b/>
      <i/>
      <sz val="11"/>
      <name val="Calibri"/>
      <family val="2"/>
    </font>
    <font>
      <b/>
      <sz val="14"/>
      <color indexed="8"/>
      <name val="Calibri"/>
      <family val="2"/>
    </font>
    <font>
      <sz val="11"/>
      <color indexed="34"/>
      <name val="Calibri"/>
      <family val="2"/>
    </font>
    <font>
      <i/>
      <sz val="9"/>
      <name val="Calibri"/>
      <family val="2"/>
    </font>
    <font>
      <i/>
      <u val="single"/>
      <sz val="9"/>
      <name val="Calibri"/>
      <family val="2"/>
    </font>
    <font>
      <i/>
      <sz val="11"/>
      <color indexed="9"/>
      <name val="Calibri"/>
      <family val="2"/>
    </font>
    <font>
      <b/>
      <sz val="10"/>
      <color indexed="9"/>
      <name val="Calibri"/>
      <family val="2"/>
    </font>
    <font>
      <b/>
      <u val="single"/>
      <sz val="11"/>
      <color indexed="15"/>
      <name val="Calibri"/>
      <family val="2"/>
    </font>
    <font>
      <b/>
      <i/>
      <sz val="14"/>
      <color indexed="8"/>
      <name val="Calibri"/>
      <family val="2"/>
    </font>
    <font>
      <u val="single"/>
      <sz val="11"/>
      <name val="Calibri"/>
      <family val="2"/>
    </font>
    <font>
      <i/>
      <sz val="11"/>
      <color indexed="29"/>
      <name val="Calibri"/>
      <family val="2"/>
    </font>
    <font>
      <b/>
      <sz val="11"/>
      <color indexed="16"/>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1E1B1D"/>
      <name val="Calibri"/>
      <family val="2"/>
    </font>
    <font>
      <b/>
      <sz val="13"/>
      <color rgb="FF333333"/>
      <name val="Calibri"/>
      <family val="2"/>
    </font>
    <font>
      <sz val="13"/>
      <color theme="1"/>
      <name val="Calibri"/>
      <family val="2"/>
    </font>
    <font>
      <b/>
      <sz val="11.5"/>
      <color rgb="FF1E1B1D"/>
      <name val="Calibri"/>
      <family val="2"/>
    </font>
    <font>
      <b/>
      <sz val="24"/>
      <color theme="1"/>
      <name val="Calibri"/>
      <family val="2"/>
    </font>
    <font>
      <sz val="9"/>
      <color theme="1"/>
      <name val="Calibri"/>
      <family val="2"/>
    </font>
    <font>
      <b/>
      <sz val="16"/>
      <color theme="1"/>
      <name val="Calibri"/>
      <family val="2"/>
    </font>
    <font>
      <b/>
      <sz val="20"/>
      <color theme="1"/>
      <name val="Calibri"/>
      <family val="2"/>
    </font>
    <font>
      <b/>
      <sz val="24"/>
      <color theme="9" tint="-0.24997000396251678"/>
      <name val="Calibri"/>
      <family val="2"/>
    </font>
    <font>
      <b/>
      <sz val="14"/>
      <color theme="1"/>
      <name val="Calibri"/>
      <family val="2"/>
    </font>
    <font>
      <sz val="10"/>
      <color theme="1"/>
      <name val="Arial"/>
      <family val="2"/>
    </font>
    <font>
      <b/>
      <sz val="14"/>
      <color theme="0"/>
      <name val="Calibri"/>
      <family val="2"/>
    </font>
    <font>
      <sz val="11"/>
      <color theme="6" tint="-0.24997000396251678"/>
      <name val="Calibri"/>
      <family val="2"/>
    </font>
    <font>
      <i/>
      <sz val="11"/>
      <color theme="1"/>
      <name val="Calibri"/>
      <family val="2"/>
    </font>
    <font>
      <b/>
      <sz val="10"/>
      <color theme="1"/>
      <name val="Calibri"/>
      <family val="2"/>
    </font>
    <font>
      <b/>
      <u val="single"/>
      <sz val="11"/>
      <color theme="10"/>
      <name val="Calibri"/>
      <family val="2"/>
    </font>
    <font>
      <b/>
      <i/>
      <sz val="14"/>
      <color theme="0"/>
      <name val="Calibri"/>
      <family val="2"/>
    </font>
    <font>
      <i/>
      <sz val="11"/>
      <color rgb="FF0070C0"/>
      <name val="Calibri"/>
      <family val="2"/>
    </font>
    <font>
      <b/>
      <sz val="11"/>
      <color rgb="FFFF000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indexed="14"/>
        <bgColor indexed="64"/>
      </patternFill>
    </fill>
    <fill>
      <patternFill patternType="solid">
        <fgColor indexed="12"/>
        <bgColor indexed="64"/>
      </patternFill>
    </fill>
    <fill>
      <patternFill patternType="solid">
        <fgColor indexed="18"/>
        <bgColor indexed="64"/>
      </patternFill>
    </fill>
    <fill>
      <patternFill patternType="solid">
        <fgColor indexed="18"/>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
      <patternFill patternType="solid">
        <fgColor rgb="FF243386"/>
        <bgColor indexed="64"/>
      </patternFill>
    </fill>
    <fill>
      <patternFill patternType="solid">
        <fgColor rgb="FFE36E00"/>
        <bgColor indexed="64"/>
      </patternFill>
    </fill>
    <fill>
      <patternFill patternType="solid">
        <fgColor rgb="FF847A75"/>
        <bgColor indexed="64"/>
      </patternFill>
    </fill>
    <fill>
      <patternFill patternType="solid">
        <fgColor rgb="FFFFC0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style="medium">
        <color rgb="FFE36E00"/>
      </left>
      <right style="medium">
        <color rgb="FFE36E00"/>
      </right>
      <top/>
      <bottom style="medium">
        <color rgb="FFE36E00"/>
      </bottom>
    </border>
    <border>
      <left style="medium">
        <color rgb="FFE36E00"/>
      </left>
      <right style="medium">
        <color rgb="FFE36E00"/>
      </right>
      <top/>
      <bottom/>
    </border>
    <border>
      <left style="medium">
        <color rgb="FFE36E00"/>
      </left>
      <right style="medium">
        <color rgb="FFE36E00"/>
      </right>
      <top style="medium">
        <color rgb="FFE36E00"/>
      </top>
      <bottom/>
    </border>
    <border>
      <left style="thin">
        <color rgb="FF243386"/>
      </left>
      <right style="medium">
        <color rgb="FF243386"/>
      </right>
      <top style="medium">
        <color rgb="FF243386"/>
      </top>
      <bottom style="medium">
        <color rgb="FF243386"/>
      </bottom>
    </border>
    <border>
      <left/>
      <right/>
      <top/>
      <bottom style="medium">
        <color rgb="FF243386"/>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9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1"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0" fontId="96"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32" borderId="7" applyNumberFormat="0" applyFont="0" applyAlignment="0" applyProtection="0"/>
    <xf numFmtId="0" fontId="110" fillId="27" borderId="8" applyNumberFormat="0" applyAlignment="0" applyProtection="0"/>
    <xf numFmtId="9" fontId="0" fillId="0" borderId="0" applyFont="0" applyFill="0" applyBorder="0" applyAlignment="0" applyProtection="0"/>
    <xf numFmtId="9" fontId="96" fillId="0" borderId="0" applyFont="0" applyFill="0" applyBorder="0" applyAlignment="0" applyProtection="0"/>
    <xf numFmtId="0" fontId="0" fillId="0" borderId="0">
      <alignment horizontal="left" wrapText="1"/>
      <protection/>
    </xf>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340">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3" fontId="15" fillId="33" borderId="0" xfId="0" applyNumberFormat="1" applyFont="1" applyFill="1" applyBorder="1" applyAlignment="1">
      <alignment horizontal="center" vertical="center"/>
    </xf>
    <xf numFmtId="1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31" fillId="37" borderId="1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3" fontId="5" fillId="37" borderId="10" xfId="0" applyNumberFormat="1" applyFont="1" applyFill="1" applyBorder="1" applyAlignment="1">
      <alignment horizontal="center" vertical="center"/>
    </xf>
    <xf numFmtId="0" fontId="12" fillId="34" borderId="10" xfId="0" applyNumberFormat="1" applyFont="1" applyFill="1" applyBorder="1" applyAlignment="1">
      <alignment horizontal="center" vertical="center"/>
    </xf>
    <xf numFmtId="172" fontId="14" fillId="33" borderId="0" xfId="0" applyNumberFormat="1" applyFont="1" applyFill="1" applyBorder="1" applyAlignment="1">
      <alignment horizontal="left" vertical="center"/>
    </xf>
    <xf numFmtId="172"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39" fillId="37" borderId="10" xfId="0" applyNumberFormat="1" applyFont="1" applyFill="1" applyBorder="1" applyAlignment="1">
      <alignment horizontal="center" vertical="center"/>
    </xf>
    <xf numFmtId="0" fontId="40" fillId="37" borderId="10" xfId="0" applyNumberFormat="1" applyFont="1" applyFill="1" applyBorder="1" applyAlignment="1">
      <alignment horizontal="center" vertical="center"/>
    </xf>
    <xf numFmtId="3" fontId="40" fillId="37" borderId="10" xfId="0" applyNumberFormat="1" applyFont="1" applyFill="1" applyBorder="1" applyAlignment="1">
      <alignment horizontal="right" vertical="center"/>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38" borderId="0" xfId="0" applyNumberFormat="1" applyFont="1" applyFill="1" applyBorder="1" applyAlignment="1">
      <alignment horizontal="left" vertical="center"/>
    </xf>
    <xf numFmtId="0" fontId="9" fillId="38" borderId="0" xfId="0" applyNumberFormat="1" applyFont="1" applyFill="1" applyBorder="1" applyAlignment="1">
      <alignment vertical="center"/>
    </xf>
    <xf numFmtId="0" fontId="2" fillId="36" borderId="11"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12"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left" vertical="top" wrapText="1"/>
    </xf>
    <xf numFmtId="0" fontId="12" fillId="34" borderId="10" xfId="0" applyNumberFormat="1" applyFont="1" applyFill="1" applyBorder="1" applyAlignment="1">
      <alignment vertical="center"/>
    </xf>
    <xf numFmtId="0" fontId="5" fillId="34" borderId="10" xfId="0" applyNumberFormat="1" applyFont="1" applyFill="1" applyBorder="1" applyAlignment="1">
      <alignment horizontal="left" vertical="center"/>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3" fontId="0" fillId="36" borderId="0" xfId="0" applyNumberFormat="1" applyFont="1" applyFill="1" applyBorder="1" applyAlignment="1">
      <alignment horizontal="righ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0" fontId="17" fillId="34" borderId="10" xfId="0" applyNumberFormat="1" applyFont="1" applyFill="1" applyBorder="1" applyAlignment="1">
      <alignment vertical="center"/>
    </xf>
    <xf numFmtId="0" fontId="16"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172" fontId="15"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0" fontId="5" fillId="36" borderId="11"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12"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2"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4" fillId="39" borderId="13" xfId="0" applyNumberFormat="1" applyFont="1" applyFill="1" applyBorder="1" applyAlignment="1">
      <alignment horizontal="center" vertical="center" wrapText="1"/>
    </xf>
    <xf numFmtId="0" fontId="25" fillId="39" borderId="14" xfId="0" applyNumberFormat="1" applyFont="1" applyFill="1" applyBorder="1" applyAlignment="1">
      <alignment vertical="center"/>
    </xf>
    <xf numFmtId="0" fontId="25" fillId="39" borderId="15" xfId="0" applyNumberFormat="1" applyFont="1" applyFill="1" applyBorder="1" applyAlignment="1">
      <alignment vertical="center"/>
    </xf>
    <xf numFmtId="0" fontId="25" fillId="39" borderId="16" xfId="0" applyNumberFormat="1" applyFont="1" applyFill="1" applyBorder="1" applyAlignment="1">
      <alignment vertical="center"/>
    </xf>
    <xf numFmtId="0" fontId="25" fillId="39" borderId="0" xfId="0" applyNumberFormat="1" applyFont="1" applyFill="1" applyBorder="1" applyAlignment="1">
      <alignment vertical="center"/>
    </xf>
    <xf numFmtId="0" fontId="25" fillId="39" borderId="17" xfId="0" applyNumberFormat="1" applyFont="1" applyFill="1" applyBorder="1" applyAlignment="1">
      <alignment vertical="center"/>
    </xf>
    <xf numFmtId="0" fontId="25" fillId="39" borderId="18" xfId="0" applyNumberFormat="1" applyFont="1" applyFill="1" applyBorder="1" applyAlignment="1">
      <alignment vertical="center"/>
    </xf>
    <xf numFmtId="0" fontId="25" fillId="39" borderId="19" xfId="0" applyNumberFormat="1" applyFont="1" applyFill="1" applyBorder="1" applyAlignment="1">
      <alignment vertical="center"/>
    </xf>
    <xf numFmtId="0" fontId="25" fillId="39" borderId="20" xfId="0" applyNumberFormat="1" applyFont="1" applyFill="1" applyBorder="1" applyAlignment="1">
      <alignment vertical="center"/>
    </xf>
    <xf numFmtId="3" fontId="4" fillId="36" borderId="0" xfId="0" applyNumberFormat="1" applyFont="1" applyFill="1" applyBorder="1" applyAlignment="1">
      <alignment horizontal="right" vertical="center"/>
    </xf>
    <xf numFmtId="0" fontId="26" fillId="36" borderId="0"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 fillId="36" borderId="21" xfId="0" applyNumberFormat="1" applyFont="1" applyFill="1" applyBorder="1" applyAlignment="1">
      <alignment horizontal="center" vertical="center"/>
    </xf>
    <xf numFmtId="0" fontId="1" fillId="36" borderId="22" xfId="0" applyNumberFormat="1" applyFont="1" applyFill="1" applyBorder="1" applyAlignment="1">
      <alignment vertical="center"/>
    </xf>
    <xf numFmtId="0" fontId="1" fillId="36" borderId="23" xfId="0" applyNumberFormat="1" applyFont="1" applyFill="1" applyBorder="1" applyAlignment="1">
      <alignment vertical="center"/>
    </xf>
    <xf numFmtId="0" fontId="0" fillId="36" borderId="0" xfId="0" applyNumberFormat="1" applyFont="1" applyFill="1" applyBorder="1" applyAlignment="1">
      <alignment horizontal="right" vertical="center"/>
    </xf>
    <xf numFmtId="0" fontId="3" fillId="40" borderId="13" xfId="0" applyNumberFormat="1" applyFont="1" applyFill="1" applyBorder="1" applyAlignment="1">
      <alignment horizontal="center" vertical="center"/>
    </xf>
    <xf numFmtId="0" fontId="27" fillId="40" borderId="24" xfId="0" applyNumberFormat="1" applyFont="1" applyFill="1" applyBorder="1" applyAlignment="1">
      <alignment vertical="center"/>
    </xf>
    <xf numFmtId="0" fontId="27" fillId="40" borderId="25" xfId="0" applyNumberFormat="1" applyFont="1" applyFill="1" applyBorder="1" applyAlignment="1">
      <alignment vertical="center"/>
    </xf>
    <xf numFmtId="0" fontId="0" fillId="36" borderId="13" xfId="0" applyNumberFormat="1" applyFont="1" applyFill="1" applyBorder="1" applyAlignment="1">
      <alignment horizontal="left" vertical="center"/>
    </xf>
    <xf numFmtId="0" fontId="11" fillId="36" borderId="24" xfId="0" applyNumberFormat="1" applyFont="1" applyFill="1" applyBorder="1" applyAlignment="1">
      <alignment vertical="center"/>
    </xf>
    <xf numFmtId="0" fontId="11" fillId="36" borderId="25" xfId="0" applyNumberFormat="1" applyFont="1" applyFill="1" applyBorder="1" applyAlignment="1">
      <alignment vertical="center"/>
    </xf>
    <xf numFmtId="0" fontId="2" fillId="36" borderId="19" xfId="0" applyNumberFormat="1" applyFont="1" applyFill="1" applyBorder="1" applyAlignment="1">
      <alignment horizontal="center" vertical="center"/>
    </xf>
    <xf numFmtId="0" fontId="1" fillId="36" borderId="19"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3"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0" fillId="33" borderId="13" xfId="0" applyNumberFormat="1" applyFont="1" applyFill="1" applyBorder="1" applyAlignment="1">
      <alignment horizontal="left" vertical="center"/>
    </xf>
    <xf numFmtId="0" fontId="11" fillId="33" borderId="24" xfId="0" applyNumberFormat="1" applyFont="1" applyFill="1" applyBorder="1" applyAlignment="1">
      <alignment vertical="center"/>
    </xf>
    <xf numFmtId="0" fontId="11" fillId="33" borderId="25" xfId="0" applyNumberFormat="1" applyFont="1" applyFill="1" applyBorder="1" applyAlignment="1">
      <alignment vertical="center"/>
    </xf>
    <xf numFmtId="0" fontId="3" fillId="41" borderId="13" xfId="0" applyNumberFormat="1" applyFont="1" applyFill="1" applyBorder="1" applyAlignment="1">
      <alignment horizontal="center" vertical="center"/>
    </xf>
    <xf numFmtId="0" fontId="27" fillId="41" borderId="24" xfId="0" applyNumberFormat="1" applyFont="1" applyFill="1" applyBorder="1" applyAlignment="1">
      <alignment vertical="center"/>
    </xf>
    <xf numFmtId="0" fontId="27" fillId="41" borderId="25" xfId="0" applyNumberFormat="1" applyFont="1" applyFill="1" applyBorder="1" applyAlignment="1">
      <alignment vertical="center"/>
    </xf>
    <xf numFmtId="3" fontId="0" fillId="35" borderId="0" xfId="0" applyNumberFormat="1" applyFont="1" applyFill="1" applyBorder="1" applyAlignment="1">
      <alignment horizontal="right" vertical="center"/>
    </xf>
    <xf numFmtId="174" fontId="0" fillId="33" borderId="0" xfId="0" applyNumberFormat="1" applyFont="1" applyFill="1" applyBorder="1" applyAlignment="1">
      <alignment horizontal="right" vertical="center"/>
    </xf>
    <xf numFmtId="0" fontId="0" fillId="33" borderId="26" xfId="0" applyNumberFormat="1" applyFont="1" applyFill="1" applyBorder="1" applyAlignment="1">
      <alignment horizontal="left" vertical="center" wrapText="1"/>
    </xf>
    <xf numFmtId="0" fontId="11" fillId="33" borderId="26" xfId="0" applyNumberFormat="1" applyFont="1" applyFill="1" applyBorder="1" applyAlignment="1">
      <alignment vertical="center"/>
    </xf>
    <xf numFmtId="4" fontId="0" fillId="33" borderId="26"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0" fillId="33" borderId="0" xfId="0" applyNumberFormat="1" applyFont="1" applyFill="1" applyBorder="1" applyAlignment="1">
      <alignment horizontal="right" vertical="center" wrapText="1"/>
    </xf>
    <xf numFmtId="2"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xf>
    <xf numFmtId="0" fontId="15" fillId="33" borderId="0" xfId="0" applyNumberFormat="1" applyFont="1" applyFill="1" applyBorder="1" applyAlignment="1">
      <alignment horizontal="left" vertical="center"/>
    </xf>
    <xf numFmtId="0" fontId="0" fillId="33" borderId="27" xfId="0" applyNumberFormat="1" applyFont="1" applyFill="1" applyBorder="1" applyAlignment="1">
      <alignment horizontal="left" vertical="center"/>
    </xf>
    <xf numFmtId="0" fontId="11" fillId="33" borderId="27" xfId="0" applyNumberFormat="1" applyFont="1" applyFill="1" applyBorder="1" applyAlignment="1">
      <alignment vertical="center"/>
    </xf>
    <xf numFmtId="2" fontId="0" fillId="33" borderId="27" xfId="0" applyNumberFormat="1" applyFont="1" applyFill="1" applyBorder="1" applyAlignment="1">
      <alignment horizontal="right" vertical="center"/>
    </xf>
    <xf numFmtId="0" fontId="15" fillId="42" borderId="28" xfId="0" applyNumberFormat="1" applyFont="1" applyFill="1" applyBorder="1" applyAlignment="1">
      <alignment horizontal="left" vertical="center"/>
    </xf>
    <xf numFmtId="0" fontId="14" fillId="42" borderId="29" xfId="0" applyNumberFormat="1" applyFont="1" applyFill="1" applyBorder="1" applyAlignment="1">
      <alignmen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0" fontId="15" fillId="42" borderId="30" xfId="0" applyNumberFormat="1" applyFont="1" applyFill="1" applyBorder="1" applyAlignment="1">
      <alignment horizontal="left" vertical="center"/>
    </xf>
    <xf numFmtId="0" fontId="14" fillId="42" borderId="31" xfId="0" applyNumberFormat="1" applyFont="1" applyFill="1" applyBorder="1" applyAlignment="1">
      <alignment vertical="center"/>
    </xf>
    <xf numFmtId="0" fontId="15" fillId="33" borderId="26" xfId="0" applyNumberFormat="1" applyFont="1" applyFill="1" applyBorder="1" applyAlignment="1">
      <alignment horizontal="center" vertical="center"/>
    </xf>
    <xf numFmtId="0" fontId="14" fillId="33" borderId="26" xfId="0" applyNumberFormat="1" applyFont="1" applyFill="1" applyBorder="1" applyAlignment="1">
      <alignment vertical="center"/>
    </xf>
    <xf numFmtId="0" fontId="15" fillId="42" borderId="28"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173" fontId="15" fillId="33" borderId="0" xfId="0" applyNumberFormat="1" applyFont="1" applyFill="1" applyBorder="1" applyAlignment="1">
      <alignment horizontal="center" vertical="center"/>
    </xf>
    <xf numFmtId="0" fontId="16" fillId="34" borderId="10" xfId="0" applyNumberFormat="1" applyFont="1" applyFill="1" applyBorder="1" applyAlignment="1">
      <alignment horizontal="left" vertical="center"/>
    </xf>
    <xf numFmtId="4"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3"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0" fontId="16" fillId="37" borderId="1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5" fillId="36" borderId="11" xfId="0" applyNumberFormat="1" applyFont="1" applyFill="1" applyBorder="1" applyAlignment="1">
      <alignment horizontal="left" vertical="top" wrapText="1"/>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0" fontId="36" fillId="43" borderId="11" xfId="0" applyNumberFormat="1" applyFont="1" applyFill="1" applyBorder="1" applyAlignment="1">
      <alignment horizontal="center" vertical="center"/>
    </xf>
    <xf numFmtId="0" fontId="35" fillId="43" borderId="10" xfId="0" applyNumberFormat="1" applyFont="1" applyFill="1" applyBorder="1" applyAlignment="1">
      <alignment vertical="center"/>
    </xf>
    <xf numFmtId="0" fontId="35" fillId="43" borderId="12" xfId="0" applyNumberFormat="1" applyFont="1" applyFill="1" applyBorder="1" applyAlignment="1">
      <alignment vertical="center"/>
    </xf>
    <xf numFmtId="0" fontId="36" fillId="44" borderId="11" xfId="0" applyNumberFormat="1" applyFont="1" applyFill="1" applyBorder="1" applyAlignment="1">
      <alignment horizontal="center" vertical="center"/>
    </xf>
    <xf numFmtId="0" fontId="37" fillId="44" borderId="10" xfId="0" applyNumberFormat="1" applyFont="1" applyFill="1" applyBorder="1" applyAlignment="1">
      <alignment vertical="center"/>
    </xf>
    <xf numFmtId="0" fontId="37" fillId="44" borderId="12" xfId="0" applyNumberFormat="1" applyFont="1" applyFill="1" applyBorder="1" applyAlignment="1">
      <alignment vertical="center"/>
    </xf>
    <xf numFmtId="0" fontId="36" fillId="45" borderId="11" xfId="0" applyNumberFormat="1" applyFont="1" applyFill="1" applyBorder="1" applyAlignment="1">
      <alignment horizontal="center" vertical="center"/>
    </xf>
    <xf numFmtId="0" fontId="38" fillId="45" borderId="10" xfId="0" applyNumberFormat="1" applyFont="1" applyFill="1" applyBorder="1" applyAlignment="1">
      <alignment vertical="center"/>
    </xf>
    <xf numFmtId="0" fontId="38" fillId="45" borderId="12" xfId="0" applyNumberFormat="1" applyFont="1" applyFill="1" applyBorder="1" applyAlignment="1">
      <alignment vertical="center"/>
    </xf>
    <xf numFmtId="176" fontId="0" fillId="33" borderId="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right" vertical="center" wrapText="1"/>
    </xf>
    <xf numFmtId="0" fontId="40" fillId="37" borderId="10" xfId="0" applyNumberFormat="1" applyFont="1" applyFill="1" applyBorder="1" applyAlignment="1">
      <alignment horizontal="right" vertical="center" wrapText="1"/>
    </xf>
    <xf numFmtId="0" fontId="41" fillId="37" borderId="10" xfId="0" applyNumberFormat="1" applyFont="1" applyFill="1" applyBorder="1" applyAlignment="1">
      <alignment vertical="center"/>
    </xf>
    <xf numFmtId="3" fontId="40" fillId="37" borderId="10" xfId="0" applyNumberFormat="1" applyFont="1" applyFill="1" applyBorder="1" applyAlignment="1">
      <alignment horizontal="right" vertical="center"/>
    </xf>
    <xf numFmtId="0" fontId="96" fillId="0" borderId="0" xfId="57" applyFont="1">
      <alignment/>
      <protection/>
    </xf>
    <xf numFmtId="0" fontId="62" fillId="0" borderId="0" xfId="57" applyFont="1" applyAlignment="1">
      <alignment wrapText="1"/>
      <protection/>
    </xf>
    <xf numFmtId="0" fontId="63" fillId="0" borderId="0" xfId="57" applyFont="1" applyAlignment="1">
      <alignment vertical="center" wrapText="1"/>
      <protection/>
    </xf>
    <xf numFmtId="0" fontId="62" fillId="0" borderId="0" xfId="57" applyFont="1" applyAlignment="1">
      <alignment horizontal="left" vertical="center" wrapText="1"/>
      <protection/>
    </xf>
    <xf numFmtId="0" fontId="62" fillId="0" borderId="0" xfId="57" applyFont="1" applyFill="1" applyAlignment="1">
      <alignment wrapText="1"/>
      <protection/>
    </xf>
    <xf numFmtId="0" fontId="62" fillId="0" borderId="0" xfId="57" applyFont="1" applyAlignment="1">
      <alignment vertical="center" wrapText="1"/>
      <protection/>
    </xf>
    <xf numFmtId="0" fontId="114" fillId="0" borderId="0" xfId="57" applyFont="1" applyAlignment="1">
      <alignment horizontal="left" vertical="center" wrapText="1"/>
      <protection/>
    </xf>
    <xf numFmtId="0" fontId="67" fillId="0" borderId="0" xfId="57" applyFont="1" applyAlignment="1">
      <alignment horizontal="left" vertical="center" wrapText="1"/>
      <protection/>
    </xf>
    <xf numFmtId="0" fontId="114" fillId="0" borderId="0" xfId="57" applyFont="1" applyAlignment="1">
      <alignment vertical="center" wrapText="1"/>
      <protection/>
    </xf>
    <xf numFmtId="0" fontId="115" fillId="0" borderId="0" xfId="57" applyFont="1" applyAlignment="1">
      <alignment vertical="center" wrapText="1"/>
      <protection/>
    </xf>
    <xf numFmtId="0" fontId="116" fillId="0" borderId="0" xfId="57" applyFont="1" applyAlignment="1">
      <alignment wrapText="1"/>
      <protection/>
    </xf>
    <xf numFmtId="0" fontId="116" fillId="0" borderId="0" xfId="57" applyFont="1" applyAlignment="1">
      <alignment vertical="center" wrapText="1"/>
      <protection/>
    </xf>
    <xf numFmtId="0" fontId="116" fillId="0" borderId="0" xfId="57" applyFont="1" applyFill="1" applyAlignment="1">
      <alignment wrapText="1"/>
      <protection/>
    </xf>
    <xf numFmtId="0" fontId="117" fillId="0" borderId="0" xfId="57" applyFont="1" applyAlignment="1">
      <alignment horizontal="center" vertical="center"/>
      <protection/>
    </xf>
    <xf numFmtId="0" fontId="118" fillId="0" borderId="0" xfId="57" applyFont="1" applyBorder="1" applyAlignment="1">
      <alignment horizontal="left" vertical="center"/>
      <protection/>
    </xf>
    <xf numFmtId="0" fontId="96" fillId="0" borderId="0" xfId="57">
      <alignment/>
      <protection/>
    </xf>
    <xf numFmtId="0" fontId="96" fillId="0" borderId="32" xfId="57" applyFont="1" applyBorder="1">
      <alignment/>
      <protection/>
    </xf>
    <xf numFmtId="0" fontId="96" fillId="0" borderId="33" xfId="57" applyFont="1" applyBorder="1">
      <alignment/>
      <protection/>
    </xf>
    <xf numFmtId="0" fontId="96" fillId="0" borderId="34" xfId="57" applyFont="1" applyBorder="1">
      <alignment/>
      <protection/>
    </xf>
    <xf numFmtId="0" fontId="96" fillId="0" borderId="35" xfId="57" applyFont="1" applyBorder="1">
      <alignment/>
      <protection/>
    </xf>
    <xf numFmtId="0" fontId="96" fillId="0" borderId="0" xfId="57" applyFont="1" applyBorder="1">
      <alignment/>
      <protection/>
    </xf>
    <xf numFmtId="0" fontId="97" fillId="0" borderId="0" xfId="53" applyFont="1" applyBorder="1" applyAlignment="1">
      <alignment/>
    </xf>
    <xf numFmtId="0" fontId="97" fillId="46" borderId="0" xfId="53" applyFont="1" applyFill="1" applyBorder="1" applyAlignment="1">
      <alignment horizontal="center"/>
    </xf>
    <xf numFmtId="0" fontId="96" fillId="0" borderId="36" xfId="57" applyFont="1" applyBorder="1">
      <alignment/>
      <protection/>
    </xf>
    <xf numFmtId="0" fontId="96" fillId="0" borderId="0" xfId="58" applyFont="1" applyBorder="1">
      <alignment/>
      <protection/>
    </xf>
    <xf numFmtId="0" fontId="119" fillId="0" borderId="35" xfId="57" applyFont="1" applyBorder="1">
      <alignment/>
      <protection/>
    </xf>
    <xf numFmtId="0" fontId="119" fillId="0" borderId="0" xfId="57" applyFont="1" applyBorder="1">
      <alignment/>
      <protection/>
    </xf>
    <xf numFmtId="0" fontId="119" fillId="0" borderId="36" xfId="57" applyFont="1" applyBorder="1">
      <alignment/>
      <protection/>
    </xf>
    <xf numFmtId="0" fontId="119" fillId="0" borderId="0" xfId="58" applyFont="1" applyBorder="1">
      <alignment/>
      <protection/>
    </xf>
    <xf numFmtId="0" fontId="73" fillId="0" borderId="0" xfId="58" applyFont="1" applyBorder="1">
      <alignment/>
      <protection/>
    </xf>
    <xf numFmtId="0" fontId="97" fillId="47" borderId="0" xfId="53" applyFont="1" applyFill="1" applyBorder="1" applyAlignment="1">
      <alignment horizontal="center"/>
    </xf>
    <xf numFmtId="0" fontId="96" fillId="0" borderId="0" xfId="58" applyFont="1" applyBorder="1" applyAlignment="1">
      <alignment/>
      <protection/>
    </xf>
    <xf numFmtId="0" fontId="97" fillId="0" borderId="0" xfId="53" applyFont="1" applyBorder="1" applyAlignment="1">
      <alignment/>
    </xf>
    <xf numFmtId="0" fontId="74" fillId="0" borderId="0" xfId="57" applyFont="1" applyBorder="1" applyAlignment="1">
      <alignment horizontal="center"/>
      <protection/>
    </xf>
    <xf numFmtId="0" fontId="120" fillId="0" borderId="0" xfId="57" applyFont="1" applyBorder="1" applyAlignment="1">
      <alignment horizontal="center" vertical="center"/>
      <protection/>
    </xf>
    <xf numFmtId="0" fontId="121" fillId="0" borderId="0" xfId="57" applyFont="1" applyBorder="1" applyAlignment="1">
      <alignment horizontal="center" vertical="center"/>
      <protection/>
    </xf>
    <xf numFmtId="0" fontId="122" fillId="0" borderId="0" xfId="57" applyFont="1" applyFill="1" applyBorder="1" applyAlignment="1">
      <alignment horizontal="center" vertical="center"/>
      <protection/>
    </xf>
    <xf numFmtId="0" fontId="118" fillId="0" borderId="0" xfId="57" applyFont="1" applyBorder="1" applyAlignment="1">
      <alignment horizontal="center" vertical="center"/>
      <protection/>
    </xf>
    <xf numFmtId="0" fontId="123" fillId="0" borderId="0" xfId="57" applyFont="1" applyBorder="1" applyAlignment="1">
      <alignment horizontal="center"/>
      <protection/>
    </xf>
    <xf numFmtId="0" fontId="119" fillId="0" borderId="37" xfId="57" applyFont="1" applyBorder="1">
      <alignment/>
      <protection/>
    </xf>
    <xf numFmtId="0" fontId="119" fillId="0" borderId="38" xfId="57" applyFont="1" applyBorder="1">
      <alignment/>
      <protection/>
    </xf>
    <xf numFmtId="0" fontId="119" fillId="0" borderId="39" xfId="57" applyFont="1" applyBorder="1">
      <alignment/>
      <protection/>
    </xf>
    <xf numFmtId="0" fontId="124" fillId="0" borderId="0" xfId="57" applyFont="1" applyFill="1" applyBorder="1" applyAlignment="1">
      <alignment horizontal="center" vertical="center" wrapText="1"/>
      <protection/>
    </xf>
    <xf numFmtId="0" fontId="96" fillId="0" borderId="0" xfId="57" applyFont="1" applyFill="1" applyBorder="1" applyAlignment="1">
      <alignment horizontal="center" vertical="center" wrapText="1"/>
      <protection/>
    </xf>
    <xf numFmtId="0" fontId="79" fillId="0" borderId="0" xfId="57" applyFont="1" applyFill="1" applyBorder="1" applyAlignment="1">
      <alignment horizontal="center" vertical="center" wrapText="1"/>
      <protection/>
    </xf>
    <xf numFmtId="0" fontId="80" fillId="0" borderId="0" xfId="57" applyFont="1" applyFill="1" applyBorder="1" applyAlignment="1">
      <alignment horizontal="right" vertical="center" wrapText="1"/>
      <protection/>
    </xf>
    <xf numFmtId="0" fontId="80" fillId="0" borderId="0" xfId="57" applyFont="1" applyFill="1" applyBorder="1" applyAlignment="1">
      <alignment horizontal="center" vertical="center" wrapText="1"/>
      <protection/>
    </xf>
    <xf numFmtId="0" fontId="112" fillId="19" borderId="0" xfId="57" applyFont="1" applyFill="1" applyBorder="1" applyAlignment="1">
      <alignment horizontal="center" vertical="center" wrapText="1"/>
      <protection/>
    </xf>
    <xf numFmtId="0" fontId="81" fillId="19" borderId="0" xfId="57" applyFont="1" applyFill="1" applyBorder="1" applyAlignment="1">
      <alignment horizontal="center" vertical="center" wrapText="1"/>
      <protection/>
    </xf>
    <xf numFmtId="0" fontId="82" fillId="19" borderId="0" xfId="57" applyFont="1" applyFill="1" applyBorder="1" applyAlignment="1">
      <alignment horizontal="center" vertical="center" wrapText="1"/>
      <protection/>
    </xf>
    <xf numFmtId="0" fontId="83" fillId="19" borderId="0" xfId="57" applyFont="1" applyFill="1" applyBorder="1" applyAlignment="1" quotePrefix="1">
      <alignment horizontal="center" vertical="center" wrapText="1"/>
      <protection/>
    </xf>
    <xf numFmtId="0" fontId="81" fillId="0" borderId="0" xfId="57" applyFont="1" applyFill="1" applyBorder="1" applyAlignment="1">
      <alignment horizontal="center" vertical="center" wrapText="1"/>
      <protection/>
    </xf>
    <xf numFmtId="0" fontId="125" fillId="0" borderId="0" xfId="57" applyFont="1" applyFill="1" applyBorder="1" applyAlignment="1">
      <alignment horizontal="center" vertical="center" wrapText="1"/>
      <protection/>
    </xf>
    <xf numFmtId="0" fontId="96" fillId="47" borderId="0" xfId="57" applyFont="1" applyFill="1" applyBorder="1" applyAlignment="1">
      <alignment horizontal="center" vertical="center" wrapText="1"/>
      <protection/>
    </xf>
    <xf numFmtId="0" fontId="81" fillId="47" borderId="0" xfId="57" applyFont="1" applyFill="1" applyBorder="1" applyAlignment="1">
      <alignment horizontal="center" vertical="center" wrapText="1"/>
      <protection/>
    </xf>
    <xf numFmtId="0" fontId="125" fillId="47" borderId="0" xfId="57" applyFont="1" applyFill="1" applyBorder="1" applyAlignment="1">
      <alignment horizontal="center" vertical="center" wrapText="1"/>
      <protection/>
    </xf>
    <xf numFmtId="0" fontId="106" fillId="0" borderId="0" xfId="53" applyFill="1" applyBorder="1" applyAlignment="1">
      <alignment horizontal="center" vertical="center" wrapText="1"/>
    </xf>
    <xf numFmtId="0" fontId="80" fillId="0" borderId="0" xfId="57" applyFont="1" applyFill="1" applyBorder="1" applyAlignment="1" quotePrefix="1">
      <alignment horizontal="center" vertical="center" wrapText="1"/>
      <protection/>
    </xf>
    <xf numFmtId="0" fontId="126" fillId="0" borderId="0" xfId="57" applyFont="1" applyFill="1" applyBorder="1" applyAlignment="1">
      <alignment horizontal="center" vertical="center" wrapText="1"/>
      <protection/>
    </xf>
    <xf numFmtId="0" fontId="96" fillId="0" borderId="0" xfId="57" applyFill="1">
      <alignment/>
      <protection/>
    </xf>
    <xf numFmtId="0" fontId="106" fillId="0" borderId="0" xfId="53" applyAlignment="1">
      <alignment horizontal="center"/>
    </xf>
    <xf numFmtId="9" fontId="79" fillId="0" borderId="0" xfId="65" applyFont="1" applyFill="1" applyBorder="1" applyAlignment="1">
      <alignment horizontal="center" vertical="center" wrapText="1"/>
    </xf>
    <xf numFmtId="0" fontId="86" fillId="0" borderId="0" xfId="57" applyFont="1" applyFill="1" applyBorder="1" applyAlignment="1">
      <alignment horizontal="center" vertical="center" wrapText="1"/>
      <protection/>
    </xf>
    <xf numFmtId="0" fontId="87" fillId="0" borderId="0" xfId="57" applyFont="1" applyFill="1" applyBorder="1" applyAlignment="1">
      <alignment horizontal="center" vertical="center" wrapText="1"/>
      <protection/>
    </xf>
    <xf numFmtId="0" fontId="86" fillId="0" borderId="0" xfId="57" applyFont="1" applyFill="1" applyBorder="1" applyAlignment="1">
      <alignment horizontal="left" vertical="center"/>
      <protection/>
    </xf>
    <xf numFmtId="0" fontId="79" fillId="0" borderId="0" xfId="57" applyFont="1" applyFill="1" applyBorder="1" applyAlignment="1" quotePrefix="1">
      <alignment horizontal="center" vertical="center" wrapText="1"/>
      <protection/>
    </xf>
    <xf numFmtId="0" fontId="96" fillId="0" borderId="0" xfId="57" applyFill="1" applyAlignment="1">
      <alignment horizontal="center"/>
      <protection/>
    </xf>
    <xf numFmtId="10" fontId="79" fillId="0" borderId="0" xfId="57" applyNumberFormat="1" applyFont="1" applyFill="1" applyBorder="1" applyAlignment="1" quotePrefix="1">
      <alignment horizontal="center" vertical="center" wrapText="1"/>
      <protection/>
    </xf>
    <xf numFmtId="9" fontId="96" fillId="0" borderId="0" xfId="65" applyFont="1" applyFill="1" applyBorder="1" applyAlignment="1" quotePrefix="1">
      <alignment horizontal="center" vertical="center" wrapText="1"/>
    </xf>
    <xf numFmtId="0" fontId="96" fillId="0" borderId="0" xfId="57" applyFont="1" applyFill="1" applyBorder="1" applyAlignment="1" quotePrefix="1">
      <alignment horizontal="right" vertical="center" wrapText="1"/>
      <protection/>
    </xf>
    <xf numFmtId="0" fontId="79" fillId="0" borderId="0" xfId="57" applyFont="1" applyFill="1" applyBorder="1" applyAlignment="1" applyProtection="1">
      <alignment horizontal="center" vertical="center" wrapText="1"/>
      <protection/>
    </xf>
    <xf numFmtId="0" fontId="96" fillId="0" borderId="0" xfId="57" applyFont="1" applyFill="1" applyBorder="1" applyAlignment="1" quotePrefix="1">
      <alignment horizontal="center" vertical="center" wrapText="1"/>
      <protection/>
    </xf>
    <xf numFmtId="9" fontId="79" fillId="0" borderId="0" xfId="65" applyFont="1" applyFill="1" applyBorder="1" applyAlignment="1" quotePrefix="1">
      <alignment horizontal="center" vertical="center" wrapText="1"/>
    </xf>
    <xf numFmtId="0" fontId="79" fillId="0" borderId="0" xfId="57" applyFont="1" applyFill="1" applyBorder="1" applyAlignment="1" quotePrefix="1">
      <alignment horizontal="right" vertical="center" wrapText="1"/>
      <protection/>
    </xf>
    <xf numFmtId="3" fontId="79" fillId="0" borderId="0" xfId="57" applyNumberFormat="1" applyFont="1" applyFill="1" applyBorder="1" applyAlignment="1" quotePrefix="1">
      <alignment horizontal="center" vertical="center" wrapText="1"/>
      <protection/>
    </xf>
    <xf numFmtId="0" fontId="80" fillId="0" borderId="0" xfId="57" applyFont="1" applyFill="1" applyBorder="1" applyAlignment="1" quotePrefix="1">
      <alignment horizontal="right" vertical="center" wrapText="1"/>
      <protection/>
    </xf>
    <xf numFmtId="0" fontId="82" fillId="0" borderId="0" xfId="57" applyFont="1" applyFill="1" applyBorder="1" applyAlignment="1">
      <alignment horizontal="center" vertical="center" wrapText="1"/>
      <protection/>
    </xf>
    <xf numFmtId="0" fontId="96" fillId="0" borderId="0" xfId="57" applyFont="1" applyFill="1" applyBorder="1" applyAlignment="1">
      <alignment horizontal="right" vertical="center" wrapText="1"/>
      <protection/>
    </xf>
    <xf numFmtId="0" fontId="82" fillId="19" borderId="0" xfId="57" applyFont="1" applyFill="1" applyBorder="1" applyAlignment="1" quotePrefix="1">
      <alignment horizontal="center" vertical="center" wrapText="1"/>
      <protection/>
    </xf>
    <xf numFmtId="2" fontId="79" fillId="0" borderId="0" xfId="57" applyNumberFormat="1" applyFont="1" applyFill="1" applyBorder="1" applyAlignment="1" applyProtection="1">
      <alignment horizontal="center" vertical="center" wrapText="1"/>
      <protection/>
    </xf>
    <xf numFmtId="0" fontId="0" fillId="0" borderId="0" xfId="57" applyFont="1" applyFill="1" applyBorder="1" applyAlignment="1">
      <alignment horizontal="center" vertical="center" wrapText="1"/>
      <protection/>
    </xf>
    <xf numFmtId="2" fontId="79" fillId="0" borderId="0" xfId="57" applyNumberFormat="1" applyFont="1" applyFill="1" applyBorder="1" applyAlignment="1">
      <alignment horizontal="center" vertical="center" wrapText="1"/>
      <protection/>
    </xf>
    <xf numFmtId="178" fontId="79" fillId="0" borderId="0" xfId="57" applyNumberFormat="1" applyFont="1" applyFill="1" applyBorder="1" applyAlignment="1" applyProtection="1">
      <alignment horizontal="center" vertical="center" wrapText="1"/>
      <protection/>
    </xf>
    <xf numFmtId="0" fontId="127" fillId="0" borderId="0" xfId="57" applyFont="1" applyFill="1" applyBorder="1" applyAlignment="1" quotePrefix="1">
      <alignment horizontal="right" vertical="center" wrapText="1"/>
      <protection/>
    </xf>
    <xf numFmtId="179" fontId="79" fillId="0" borderId="0" xfId="57" applyNumberFormat="1" applyFont="1" applyFill="1" applyBorder="1" applyAlignment="1" applyProtection="1">
      <alignment horizontal="center" vertical="center" wrapText="1"/>
      <protection/>
    </xf>
    <xf numFmtId="0" fontId="112" fillId="0" borderId="0" xfId="57" applyFont="1" applyFill="1" applyBorder="1" applyAlignment="1">
      <alignment horizontal="center" vertical="center" wrapText="1"/>
      <protection/>
    </xf>
    <xf numFmtId="0" fontId="112" fillId="0" borderId="0" xfId="57" applyFont="1" applyFill="1" applyBorder="1" applyAlignment="1" quotePrefix="1">
      <alignment horizontal="center" vertical="center" wrapText="1"/>
      <protection/>
    </xf>
    <xf numFmtId="179" fontId="79" fillId="0" borderId="0" xfId="57" applyNumberFormat="1" applyFont="1" applyFill="1" applyBorder="1" applyAlignment="1">
      <alignment horizontal="center" vertical="center" wrapText="1"/>
      <protection/>
    </xf>
    <xf numFmtId="179" fontId="79" fillId="0" borderId="0" xfId="57" applyNumberFormat="1" applyFont="1" applyFill="1" applyBorder="1" applyAlignment="1" quotePrefix="1">
      <alignment horizontal="center" vertical="center" wrapText="1"/>
      <protection/>
    </xf>
    <xf numFmtId="0" fontId="128" fillId="19" borderId="0" xfId="57" applyFont="1" applyFill="1" applyBorder="1" applyAlignment="1">
      <alignment horizontal="center" vertical="center" wrapText="1"/>
      <protection/>
    </xf>
    <xf numFmtId="178" fontId="124" fillId="0" borderId="0" xfId="57" applyNumberFormat="1" applyFont="1" applyFill="1" applyBorder="1" applyAlignment="1">
      <alignment horizontal="center" vertical="center" wrapText="1"/>
      <protection/>
    </xf>
    <xf numFmtId="178" fontId="79" fillId="0" borderId="0" xfId="57" applyNumberFormat="1" applyFont="1" applyFill="1" applyBorder="1" applyAlignment="1">
      <alignment horizontal="center" vertical="center" wrapText="1"/>
      <protection/>
    </xf>
    <xf numFmtId="178" fontId="79" fillId="0" borderId="0" xfId="57" applyNumberFormat="1" applyFont="1" applyFill="1" applyBorder="1" applyAlignment="1" quotePrefix="1">
      <alignment horizontal="center" vertical="center" wrapText="1"/>
      <protection/>
    </xf>
    <xf numFmtId="10" fontId="79" fillId="0" borderId="0" xfId="57" applyNumberFormat="1" applyFont="1" applyFill="1" applyBorder="1" applyAlignment="1" applyProtection="1" quotePrefix="1">
      <alignment horizontal="center" vertical="center" wrapText="1"/>
      <protection/>
    </xf>
    <xf numFmtId="0" fontId="82" fillId="0" borderId="0" xfId="57" applyFont="1" applyFill="1" applyBorder="1" applyAlignment="1" quotePrefix="1">
      <alignment horizontal="center" vertical="center" wrapText="1"/>
      <protection/>
    </xf>
    <xf numFmtId="0" fontId="129" fillId="0" borderId="0" xfId="53" applyFont="1" applyFill="1" applyBorder="1" applyAlignment="1" quotePrefix="1">
      <alignment horizontal="center" vertical="center" wrapText="1"/>
    </xf>
    <xf numFmtId="0" fontId="0" fillId="0" borderId="0" xfId="66" applyFill="1">
      <alignment horizontal="left" wrapText="1"/>
      <protection/>
    </xf>
    <xf numFmtId="14" fontId="79" fillId="0" borderId="0" xfId="57" applyNumberFormat="1" applyFont="1" applyFill="1" applyBorder="1" applyAlignment="1">
      <alignment horizontal="center" vertical="center" wrapText="1"/>
      <protection/>
    </xf>
    <xf numFmtId="0" fontId="106" fillId="0" borderId="0" xfId="53" applyFill="1" applyBorder="1" applyAlignment="1" quotePrefix="1">
      <alignment horizontal="center" vertical="center" wrapText="1"/>
    </xf>
    <xf numFmtId="0" fontId="106" fillId="0" borderId="40" xfId="53" applyFill="1" applyBorder="1" applyAlignment="1" quotePrefix="1">
      <alignment horizontal="center" vertical="center" wrapText="1"/>
    </xf>
    <xf numFmtId="0" fontId="106" fillId="0" borderId="41" xfId="53" applyFill="1" applyBorder="1" applyAlignment="1" quotePrefix="1">
      <alignment horizontal="center" vertical="center" wrapText="1"/>
    </xf>
    <xf numFmtId="0" fontId="106" fillId="0" borderId="41" xfId="53" applyFill="1" applyBorder="1" applyAlignment="1">
      <alignment horizontal="center" vertical="center" wrapText="1"/>
    </xf>
    <xf numFmtId="0" fontId="125" fillId="47" borderId="42" xfId="57" applyFont="1" applyFill="1" applyBorder="1" applyAlignment="1">
      <alignment horizontal="center" vertical="center" wrapText="1"/>
      <protection/>
    </xf>
    <xf numFmtId="0" fontId="125" fillId="0" borderId="0" xfId="57" applyFont="1" applyFill="1" applyBorder="1" applyAlignment="1">
      <alignment vertical="center" wrapText="1"/>
      <protection/>
    </xf>
    <xf numFmtId="0" fontId="79" fillId="0" borderId="43" xfId="57" applyFont="1" applyFill="1" applyBorder="1" applyAlignment="1">
      <alignment horizontal="center" vertical="center" wrapText="1"/>
      <protection/>
    </xf>
    <xf numFmtId="0" fontId="125" fillId="46" borderId="0" xfId="57" applyFont="1" applyFill="1" applyBorder="1" applyAlignment="1">
      <alignment horizontal="center" vertical="center" wrapText="1"/>
      <protection/>
    </xf>
    <xf numFmtId="0" fontId="96" fillId="0" borderId="44" xfId="57" applyFont="1" applyFill="1" applyBorder="1" applyAlignment="1">
      <alignment horizontal="center" vertical="center" wrapText="1"/>
      <protection/>
    </xf>
    <xf numFmtId="0" fontId="118" fillId="0" borderId="0" xfId="57" applyFont="1" applyFill="1" applyBorder="1" applyAlignment="1">
      <alignment horizontal="left" vertical="center"/>
      <protection/>
    </xf>
    <xf numFmtId="0" fontId="122" fillId="0" borderId="0" xfId="57" applyFont="1" applyFill="1" applyBorder="1" applyAlignment="1">
      <alignment horizontal="center" vertical="center"/>
      <protection/>
    </xf>
    <xf numFmtId="0" fontId="124" fillId="0" borderId="0" xfId="57" applyFont="1" applyFill="1" applyBorder="1" applyAlignment="1" applyProtection="1">
      <alignment horizontal="center" vertical="center" wrapText="1"/>
      <protection/>
    </xf>
    <xf numFmtId="0" fontId="96" fillId="0" borderId="0" xfId="57" applyFont="1" applyFill="1" applyBorder="1" applyAlignment="1" applyProtection="1">
      <alignment horizontal="center" vertical="center" wrapText="1"/>
      <protection/>
    </xf>
    <xf numFmtId="180" fontId="79" fillId="0" borderId="0" xfId="65" applyNumberFormat="1" applyFont="1" applyFill="1" applyBorder="1" applyAlignment="1" applyProtection="1">
      <alignment horizontal="center" vertical="center" wrapText="1"/>
      <protection/>
    </xf>
    <xf numFmtId="0" fontId="80" fillId="0" borderId="0" xfId="57" applyFont="1" applyFill="1" applyBorder="1" applyAlignment="1" applyProtection="1">
      <alignment horizontal="right" vertical="center" wrapText="1"/>
      <protection/>
    </xf>
    <xf numFmtId="0" fontId="79" fillId="0" borderId="0" xfId="57" applyFont="1" applyFill="1" applyBorder="1" applyAlignment="1" applyProtection="1" quotePrefix="1">
      <alignment horizontal="center" vertical="center" wrapText="1"/>
      <protection/>
    </xf>
    <xf numFmtId="0" fontId="112" fillId="19" borderId="0" xfId="57" applyFont="1" applyFill="1" applyBorder="1" applyAlignment="1" applyProtection="1">
      <alignment horizontal="center" vertical="center" wrapText="1"/>
      <protection/>
    </xf>
    <xf numFmtId="0" fontId="82" fillId="19" borderId="0" xfId="57" applyFont="1" applyFill="1" applyBorder="1" applyAlignment="1" applyProtection="1">
      <alignment horizontal="center" vertical="center" wrapText="1"/>
      <protection/>
    </xf>
    <xf numFmtId="0" fontId="83" fillId="19" borderId="0" xfId="57" applyFont="1" applyFill="1" applyBorder="1" applyAlignment="1" applyProtection="1" quotePrefix="1">
      <alignment horizontal="center" vertical="center" wrapText="1"/>
      <protection/>
    </xf>
    <xf numFmtId="9" fontId="79" fillId="0" borderId="0" xfId="65" applyFont="1" applyFill="1" applyBorder="1" applyAlignment="1" applyProtection="1">
      <alignment horizontal="center" vertical="center" wrapText="1"/>
      <protection/>
    </xf>
    <xf numFmtId="0" fontId="79" fillId="0" borderId="0" xfId="57" applyFont="1" applyFill="1" applyBorder="1" applyAlignment="1" applyProtection="1" quotePrefix="1">
      <alignment horizontal="right" vertical="center" wrapText="1"/>
      <protection/>
    </xf>
    <xf numFmtId="9" fontId="79" fillId="0" borderId="0" xfId="65" applyFont="1" applyFill="1" applyBorder="1" applyAlignment="1" applyProtection="1" quotePrefix="1">
      <alignment horizontal="center" vertical="center" wrapText="1"/>
      <protection/>
    </xf>
    <xf numFmtId="0" fontId="82" fillId="0" borderId="0" xfId="57" applyFont="1" applyFill="1" applyBorder="1" applyAlignment="1" applyProtection="1">
      <alignment horizontal="center" vertical="center" wrapText="1"/>
      <protection/>
    </xf>
    <xf numFmtId="0" fontId="112" fillId="0" borderId="0" xfId="57" applyFont="1" applyFill="1" applyBorder="1" applyAlignment="1" applyProtection="1">
      <alignment horizontal="center" vertical="center" wrapText="1"/>
      <protection/>
    </xf>
    <xf numFmtId="0" fontId="112" fillId="48" borderId="0" xfId="57" applyFont="1" applyFill="1" applyBorder="1" applyAlignment="1" applyProtection="1">
      <alignment horizontal="center" vertical="center" wrapText="1"/>
      <protection/>
    </xf>
    <xf numFmtId="0" fontId="82" fillId="48" borderId="0" xfId="57" applyFont="1" applyFill="1" applyBorder="1" applyAlignment="1" applyProtection="1">
      <alignment horizontal="center" vertical="center" wrapText="1"/>
      <protection/>
    </xf>
    <xf numFmtId="0" fontId="130" fillId="48" borderId="0" xfId="57" applyFont="1" applyFill="1" applyBorder="1" applyAlignment="1" applyProtection="1" quotePrefix="1">
      <alignment horizontal="center" vertical="center" wrapText="1"/>
      <protection/>
    </xf>
    <xf numFmtId="0" fontId="81" fillId="19" borderId="0" xfId="57" applyFont="1" applyFill="1" applyBorder="1" applyAlignment="1" applyProtection="1">
      <alignment horizontal="center" vertical="center" wrapText="1"/>
      <protection/>
    </xf>
    <xf numFmtId="9" fontId="124" fillId="0" borderId="0" xfId="65" applyFont="1" applyFill="1" applyBorder="1" applyAlignment="1" applyProtection="1">
      <alignment horizontal="center" vertical="center" wrapText="1"/>
      <protection/>
    </xf>
    <xf numFmtId="179" fontId="79" fillId="0" borderId="0" xfId="57" applyNumberFormat="1" applyFont="1" applyFill="1" applyBorder="1" applyAlignment="1" applyProtection="1" quotePrefix="1">
      <alignment horizontal="center" vertical="center" wrapText="1"/>
      <protection/>
    </xf>
    <xf numFmtId="0" fontId="83" fillId="0" borderId="0" xfId="57" applyFont="1" applyFill="1" applyBorder="1" applyAlignment="1" applyProtection="1" quotePrefix="1">
      <alignment horizontal="center" vertical="center" wrapText="1"/>
      <protection/>
    </xf>
    <xf numFmtId="180" fontId="96" fillId="0" borderId="0" xfId="65" applyNumberFormat="1" applyFont="1" applyFill="1" applyBorder="1" applyAlignment="1" applyProtection="1">
      <alignment horizontal="center" vertical="center" wrapText="1"/>
      <protection/>
    </xf>
    <xf numFmtId="9" fontId="80" fillId="0" borderId="0" xfId="65" applyFont="1" applyFill="1" applyBorder="1" applyAlignment="1" applyProtection="1">
      <alignment horizontal="center" vertical="center" wrapText="1"/>
      <protection/>
    </xf>
    <xf numFmtId="0" fontId="96" fillId="0" borderId="0" xfId="57" applyFont="1" applyFill="1" applyBorder="1" applyAlignment="1" applyProtection="1" quotePrefix="1">
      <alignment horizontal="center" vertical="center" wrapText="1"/>
      <protection/>
    </xf>
    <xf numFmtId="0" fontId="80" fillId="0" borderId="0" xfId="57" applyFont="1" applyFill="1" applyBorder="1" applyAlignment="1" applyProtection="1">
      <alignment horizontal="center" vertical="center" wrapText="1"/>
      <protection/>
    </xf>
    <xf numFmtId="0" fontId="83" fillId="19" borderId="0" xfId="57" applyFont="1" applyFill="1" applyBorder="1" applyAlignment="1" applyProtection="1">
      <alignment horizontal="center" vertical="center" wrapText="1"/>
      <protection/>
    </xf>
    <xf numFmtId="180" fontId="92" fillId="0" borderId="0" xfId="65" applyNumberFormat="1" applyFont="1" applyFill="1" applyBorder="1" applyAlignment="1" applyProtection="1">
      <alignment horizontal="center" vertical="center" wrapText="1"/>
      <protection/>
    </xf>
    <xf numFmtId="0" fontId="92" fillId="0" borderId="0" xfId="57" applyFont="1" applyFill="1" applyBorder="1" applyAlignment="1" applyProtection="1">
      <alignment horizontal="center" vertical="center" wrapText="1"/>
      <protection/>
    </xf>
    <xf numFmtId="10" fontId="79" fillId="0" borderId="0" xfId="65" applyNumberFormat="1" applyFont="1" applyFill="1" applyBorder="1" applyAlignment="1" applyProtection="1">
      <alignment horizontal="center" vertical="center" wrapText="1"/>
      <protection/>
    </xf>
    <xf numFmtId="1" fontId="79" fillId="0" borderId="0" xfId="57" applyNumberFormat="1" applyFont="1" applyFill="1" applyBorder="1" applyAlignment="1" applyProtection="1">
      <alignment horizontal="center" vertical="center" wrapText="1"/>
      <protection/>
    </xf>
    <xf numFmtId="0" fontId="79" fillId="0" borderId="0" xfId="57" applyFont="1" applyFill="1" applyBorder="1" applyAlignment="1" applyProtection="1">
      <alignment horizontal="right" vertical="center" wrapText="1"/>
      <protection/>
    </xf>
    <xf numFmtId="0" fontId="96" fillId="47" borderId="0" xfId="57" applyFont="1" applyFill="1" applyBorder="1" applyAlignment="1" applyProtection="1">
      <alignment horizontal="center" vertical="center" wrapText="1"/>
      <protection/>
    </xf>
    <xf numFmtId="0" fontId="81" fillId="47" borderId="0" xfId="57" applyFont="1" applyFill="1" applyBorder="1" applyAlignment="1" applyProtection="1">
      <alignment horizontal="center" vertical="center" wrapText="1"/>
      <protection/>
    </xf>
    <xf numFmtId="0" fontId="125" fillId="47" borderId="0" xfId="57" applyFont="1" applyFill="1" applyBorder="1" applyAlignment="1" applyProtection="1">
      <alignment horizontal="center" vertical="center" wrapText="1"/>
      <protection/>
    </xf>
    <xf numFmtId="0" fontId="106" fillId="0" borderId="0" xfId="53" applyFill="1" applyBorder="1" applyAlignment="1" applyProtection="1" quotePrefix="1">
      <alignment horizontal="center" vertical="center" wrapText="1"/>
      <protection/>
    </xf>
    <xf numFmtId="0" fontId="106" fillId="0" borderId="40" xfId="53" applyFill="1" applyBorder="1" applyAlignment="1" applyProtection="1" quotePrefix="1">
      <alignment horizontal="right" vertical="center" wrapText="1"/>
      <protection/>
    </xf>
    <xf numFmtId="0" fontId="106" fillId="0" borderId="41" xfId="53" applyFill="1" applyBorder="1" applyAlignment="1" applyProtection="1" quotePrefix="1">
      <alignment horizontal="right" vertical="center" wrapText="1"/>
      <protection/>
    </xf>
    <xf numFmtId="0" fontId="106" fillId="0" borderId="41" xfId="53" applyFill="1" applyBorder="1" applyAlignment="1" applyProtection="1">
      <alignment horizontal="center" vertical="center" wrapText="1"/>
      <protection/>
    </xf>
    <xf numFmtId="0" fontId="81" fillId="0" borderId="0" xfId="57" applyFont="1" applyFill="1" applyBorder="1" applyAlignment="1" applyProtection="1">
      <alignment horizontal="center" vertical="center" wrapText="1"/>
      <protection/>
    </xf>
    <xf numFmtId="0" fontId="125" fillId="0" borderId="0" xfId="57" applyFont="1" applyFill="1" applyBorder="1" applyAlignment="1" applyProtection="1">
      <alignment horizontal="center" vertical="center" wrapText="1"/>
      <protection/>
    </xf>
    <xf numFmtId="0" fontId="125" fillId="47" borderId="42" xfId="57" applyFont="1" applyFill="1" applyBorder="1" applyAlignment="1" applyProtection="1">
      <alignment horizontal="center" vertical="center" wrapText="1"/>
      <protection/>
    </xf>
    <xf numFmtId="0" fontId="125" fillId="0" borderId="0" xfId="57" applyFont="1" applyFill="1" applyBorder="1" applyAlignment="1" applyProtection="1">
      <alignment vertical="center" wrapText="1"/>
      <protection/>
    </xf>
    <xf numFmtId="0" fontId="79" fillId="0" borderId="43" xfId="57" applyFont="1" applyFill="1" applyBorder="1" applyAlignment="1" applyProtection="1">
      <alignment horizontal="center" vertical="center" wrapText="1"/>
      <protection/>
    </xf>
    <xf numFmtId="0" fontId="125" fillId="46" borderId="0" xfId="57" applyFont="1" applyFill="1" applyBorder="1" applyAlignment="1" applyProtection="1">
      <alignment horizontal="center" vertical="center" wrapText="1"/>
      <protection/>
    </xf>
    <xf numFmtId="0" fontId="122" fillId="0" borderId="0" xfId="57" applyFont="1" applyFill="1" applyBorder="1" applyAlignment="1" applyProtection="1">
      <alignment horizontal="center" vertical="center"/>
      <protection/>
    </xf>
    <xf numFmtId="0" fontId="118" fillId="0" borderId="0" xfId="57" applyFont="1" applyFill="1" applyBorder="1" applyAlignment="1" applyProtection="1">
      <alignment horizontal="left" vertical="center"/>
      <protection/>
    </xf>
    <xf numFmtId="0" fontId="79" fillId="49" borderId="0" xfId="57" applyFont="1" applyFill="1" applyBorder="1" applyAlignment="1" quotePrefix="1">
      <alignment horizontal="center" vertical="center" wrapText="1"/>
      <protection/>
    </xf>
    <xf numFmtId="0" fontId="81" fillId="0" borderId="0" xfId="57" applyFont="1" applyFill="1" applyBorder="1" applyAlignment="1" quotePrefix="1">
      <alignment horizontal="center" vertical="center" wrapText="1"/>
      <protection/>
    </xf>
    <xf numFmtId="0" fontId="96" fillId="0" borderId="0" xfId="57" applyAlignment="1">
      <alignment horizontal="center"/>
      <protection/>
    </xf>
    <xf numFmtId="0" fontId="100" fillId="47" borderId="0" xfId="57" applyFont="1" applyFill="1" applyBorder="1" applyAlignment="1">
      <alignment horizontal="center" vertical="center" wrapText="1"/>
      <protection/>
    </xf>
    <xf numFmtId="0" fontId="83" fillId="0" borderId="0" xfId="57" applyFont="1" applyFill="1" applyBorder="1" applyAlignment="1" quotePrefix="1">
      <alignment horizontal="center" vertical="center" wrapText="1"/>
      <protection/>
    </xf>
    <xf numFmtId="0" fontId="96" fillId="0" borderId="0" xfId="57" applyFont="1" applyFill="1" applyBorder="1" applyAlignment="1">
      <alignment horizontal="left" vertical="center" wrapText="1"/>
      <protection/>
    </xf>
    <xf numFmtId="0" fontId="96" fillId="0" borderId="0" xfId="57" applyFont="1" applyFill="1" applyBorder="1" applyAlignment="1">
      <alignment horizontal="left" vertical="center"/>
      <protection/>
    </xf>
    <xf numFmtId="0" fontId="96" fillId="0" borderId="0" xfId="57" applyFill="1" applyBorder="1">
      <alignment/>
      <protection/>
    </xf>
    <xf numFmtId="0" fontId="96" fillId="0" borderId="0" xfId="57" applyFont="1" applyFill="1" applyBorder="1">
      <alignment/>
      <protection/>
    </xf>
    <xf numFmtId="10" fontId="131" fillId="0" borderId="0" xfId="57" applyNumberFormat="1" applyFont="1" applyFill="1" applyBorder="1" applyAlignment="1" applyProtection="1">
      <alignment horizontal="center" vertical="center" wrapText="1"/>
      <protection/>
    </xf>
    <xf numFmtId="10" fontId="131" fillId="0" borderId="0" xfId="57" applyNumberFormat="1" applyFont="1" applyFill="1" applyBorder="1" applyAlignment="1">
      <alignment horizontal="center" vertical="center" wrapText="1"/>
      <protection/>
    </xf>
    <xf numFmtId="14" fontId="131" fillId="0" borderId="0" xfId="57" applyNumberFormat="1" applyFont="1" applyFill="1" applyBorder="1" applyAlignment="1">
      <alignment horizontal="center" vertical="center" wrapText="1"/>
      <protection/>
    </xf>
    <xf numFmtId="0" fontId="131" fillId="0" borderId="0" xfId="57" applyFont="1" applyFill="1" applyBorder="1" applyAlignment="1">
      <alignment horizontal="center" vertical="center" wrapText="1"/>
      <protection/>
    </xf>
    <xf numFmtId="0" fontId="82" fillId="0" borderId="0" xfId="57" applyFont="1" applyFill="1" applyBorder="1" applyAlignment="1">
      <alignment horizontal="left" vertical="center" wrapText="1"/>
      <protection/>
    </xf>
    <xf numFmtId="0" fontId="82" fillId="0" borderId="0" xfId="57" applyFont="1" applyFill="1" applyBorder="1" applyAlignment="1" quotePrefix="1">
      <alignment horizontal="left" vertical="center" wrapText="1"/>
      <protection/>
    </xf>
    <xf numFmtId="0" fontId="132" fillId="0" borderId="0" xfId="57" applyFont="1" applyFill="1" applyBorder="1" applyAlignment="1">
      <alignment horizontal="left"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7" xfId="61"/>
    <cellStyle name="Note" xfId="62"/>
    <cellStyle name="Output" xfId="63"/>
    <cellStyle name="Percent" xfId="64"/>
    <cellStyle name="Percent 2" xfId="65"/>
    <cellStyle name="Standard 3" xfId="66"/>
    <cellStyle name="Title" xfId="67"/>
    <cellStyle name="Total" xfId="68"/>
    <cellStyle name="Warning Text" xfId="69"/>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80FFFF"/>
      <rgbColor rgb="00FFAA00"/>
      <rgbColor rgb="00FF80FF"/>
      <rgbColor rgb="0080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685"/>
          <c:y val="0.23275"/>
          <c:w val="0.263"/>
          <c:h val="0.53425"/>
        </c:manualLayout>
      </c:layout>
      <c:pie3DChart>
        <c:varyColors val="1"/>
        <c:ser>
          <c:idx val="0"/>
          <c:order val="0"/>
          <c:tx>
            <c:strRef>
              <c:f>_Hidden11!$B$1:$B$1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8888"/>
              </a:solidFill>
              <a:ln w="3175">
                <a:solidFill>
                  <a:srgbClr val="000000"/>
                </a:solidFill>
              </a:ln>
            </c:spPr>
          </c:dPt>
          <c:dPt>
            <c:idx val="6"/>
            <c:spPr>
              <a:solidFill>
                <a:srgbClr val="00915A"/>
              </a:solidFill>
              <a:ln w="3175">
                <a:solidFill>
                  <a:srgbClr val="000000"/>
                </a:solidFill>
              </a:ln>
            </c:spPr>
          </c:dPt>
          <c:dPt>
            <c:idx val="7"/>
            <c:spPr>
              <a:solidFill>
                <a:srgbClr val="80FFFF"/>
              </a:solidFill>
              <a:ln w="3175">
                <a:solidFill>
                  <a:srgbClr val="000000"/>
                </a:solidFill>
              </a:ln>
            </c:spPr>
          </c:dPt>
          <c:dPt>
            <c:idx val="8"/>
            <c:spPr>
              <a:solidFill>
                <a:srgbClr val="FFAA00"/>
              </a:solidFill>
              <a:ln w="3175">
                <a:solidFill>
                  <a:srgbClr val="000000"/>
                </a:solidFill>
              </a:ln>
            </c:spPr>
          </c:dPt>
          <c:dPt>
            <c:idx val="9"/>
            <c:spPr>
              <a:solidFill>
                <a:srgbClr val="FF80FF"/>
              </a:solidFill>
              <a:ln w="3175">
                <a:solidFill>
                  <a:srgbClr val="000000"/>
                </a:solidFill>
              </a:ln>
            </c:spPr>
          </c:dPt>
          <c:dPt>
            <c:idx val="10"/>
            <c:spPr>
              <a:solidFill>
                <a:srgbClr val="8080FF"/>
              </a:solidFill>
              <a:ln w="3175">
                <a:solidFill>
                  <a:srgbClr val="000000"/>
                </a:solidFill>
              </a:ln>
            </c:spPr>
          </c:dPt>
          <c:dPt>
            <c:idx val="11"/>
            <c:spPr>
              <a:solidFill>
                <a:srgbClr val="0080C0"/>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Limburg</c:v>
                </c:pt>
                <c:pt idx="6">
                  <c:v>Liège</c:v>
                </c:pt>
                <c:pt idx="7">
                  <c:v>West-Vlaanderen</c:v>
                </c:pt>
                <c:pt idx="8">
                  <c:v>Brussels</c:v>
                </c:pt>
                <c:pt idx="9">
                  <c:v>Vlaams-Brabant</c:v>
                </c:pt>
                <c:pt idx="10">
                  <c:v>Oost-Vlaanderen</c:v>
                </c:pt>
                <c:pt idx="11">
                  <c:v>Antwerpen</c:v>
                </c:pt>
              </c:strCache>
            </c:strRef>
          </c:cat>
          <c:val>
            <c:numRef>
              <c:f>_Hidden11!$B$2:$B$13</c:f>
              <c:numCache>
                <c:ptCount val="12"/>
                <c:pt idx="0">
                  <c:v>900214.44</c:v>
                </c:pt>
                <c:pt idx="1">
                  <c:v>70995966.9000001</c:v>
                </c:pt>
                <c:pt idx="2">
                  <c:v>103946407.28999999</c:v>
                </c:pt>
                <c:pt idx="3">
                  <c:v>157165168.43999967</c:v>
                </c:pt>
                <c:pt idx="4">
                  <c:v>183737664.26999986</c:v>
                </c:pt>
                <c:pt idx="5">
                  <c:v>189493822.1900002</c:v>
                </c:pt>
                <c:pt idx="6">
                  <c:v>236394800.2100003</c:v>
                </c:pt>
                <c:pt idx="7">
                  <c:v>320795735.0999995</c:v>
                </c:pt>
                <c:pt idx="8">
                  <c:v>323558852.28</c:v>
                </c:pt>
                <c:pt idx="9">
                  <c:v>420034807.7099996</c:v>
                </c:pt>
                <c:pt idx="10">
                  <c:v>434519455.30000013</c:v>
                </c:pt>
                <c:pt idx="11">
                  <c:v>486946859.74999774</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875"/>
          <c:y val="0.0615"/>
        </c:manualLayout>
      </c:layout>
      <c:spPr>
        <a:noFill/>
        <a:ln w="3175">
          <a:solidFill>
            <a:srgbClr val="000000"/>
          </a:solidFill>
        </a:ln>
      </c:spPr>
    </c:title>
    <c:plotArea>
      <c:layout>
        <c:manualLayout>
          <c:xMode val="edge"/>
          <c:yMode val="edge"/>
          <c:x val="0.44325"/>
          <c:y val="0.4165"/>
          <c:w val="0.11275"/>
          <c:h val="0.32875"/>
        </c:manualLayout>
      </c:layout>
      <c:pieChart>
        <c:varyColors val="1"/>
        <c:ser>
          <c:idx val="0"/>
          <c:order val="0"/>
          <c:tx>
            <c:strRef>
              <c:f>_Hidden20!$B$1:$B$1</c:f>
              <c:strCache>
                <c:ptCount val="1"/>
                <c:pt idx="0">
                  <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a:ln w="12700">
                <a:solidFill>
                  <a:srgbClr val="000000"/>
                </a:solidFill>
              </a:ln>
            </c:spPr>
          </c:dPt>
          <c:dPt>
            <c:idx val="1"/>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_Hidden20!$A$2:$A$3</c:f>
              <c:strCache>
                <c:ptCount val="2"/>
                <c:pt idx="0">
                  <c:v>UNKNOWN</c:v>
                </c:pt>
                <c:pt idx="1">
                  <c:v>Monthly</c:v>
                </c:pt>
              </c:strCache>
            </c:strRef>
          </c:cat>
          <c:val>
            <c:numRef>
              <c:f>_Hidden20!$B$2:$B$3</c:f>
              <c:numCache>
                <c:ptCount val="2"/>
                <c:pt idx="0">
                  <c:v>0</c:v>
                </c:pt>
                <c:pt idx="1">
                  <c:v>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2975"/>
          <c:y val="0.01825"/>
        </c:manualLayout>
      </c:layout>
      <c:spPr>
        <a:noFill/>
        <a:ln w="3175">
          <a:solidFill>
            <a:srgbClr val="000000"/>
          </a:solidFill>
        </a:ln>
      </c:spPr>
    </c:title>
    <c:plotArea>
      <c:layout>
        <c:manualLayout>
          <c:xMode val="edge"/>
          <c:yMode val="edge"/>
          <c:x val="0.434"/>
          <c:y val="0.43075"/>
          <c:w val="0.13175"/>
          <c:h val="0.3075"/>
        </c:manualLayout>
      </c:layout>
      <c:pieChart>
        <c:varyColors val="1"/>
        <c:ser>
          <c:idx val="0"/>
          <c:order val="0"/>
          <c:tx>
            <c:strRef>
              <c:f>_Hidden21!$B$1:$B$1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60939701.7</c:v>
                </c:pt>
                <c:pt idx="1">
                  <c:v>60657581.54</c:v>
                </c:pt>
                <c:pt idx="2">
                  <c:v>2806892470.639994</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325"/>
          <c:y val="0.01075"/>
        </c:manualLayout>
      </c:layout>
      <c:spPr>
        <a:noFill/>
        <a:ln w="3175">
          <a:solidFill>
            <a:srgbClr val="000000"/>
          </a:solidFill>
        </a:ln>
      </c:spPr>
    </c:title>
    <c:plotArea>
      <c:layout>
        <c:manualLayout>
          <c:xMode val="edge"/>
          <c:yMode val="edge"/>
          <c:x val="0.01775"/>
          <c:y val="0.14175"/>
          <c:w val="0.9645"/>
          <c:h val="0.831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0</c:v>
                </c:pt>
                <c:pt idx="1">
                  <c:v>0.010787071946605303</c:v>
                </c:pt>
                <c:pt idx="2">
                  <c:v>0.046126409187885895</c:v>
                </c:pt>
                <c:pt idx="3">
                  <c:v>0.08221525925812241</c:v>
                </c:pt>
                <c:pt idx="4">
                  <c:v>0.10318808026889285</c:v>
                </c:pt>
                <c:pt idx="5">
                  <c:v>0.11602756875956718</c:v>
                </c:pt>
                <c:pt idx="6">
                  <c:v>0.12373105668883559</c:v>
                </c:pt>
                <c:pt idx="7">
                  <c:v>0.13265639087358683</c:v>
                </c:pt>
                <c:pt idx="8">
                  <c:v>0.12974884613701484</c:v>
                </c:pt>
                <c:pt idx="9">
                  <c:v>0.1416494611771819</c:v>
                </c:pt>
                <c:pt idx="10">
                  <c:v>0.0996440086885678</c:v>
                </c:pt>
                <c:pt idx="11">
                  <c:v>0.007909885482545958</c:v>
                </c:pt>
                <c:pt idx="12">
                  <c:v>0.0022864377487162514</c:v>
                </c:pt>
                <c:pt idx="13">
                  <c:v>0.0040295237824771075</c:v>
                </c:pt>
              </c:numCache>
            </c:numRef>
          </c:val>
        </c:ser>
        <c:gapWidth val="80"/>
        <c:axId val="50585195"/>
        <c:axId val="64783828"/>
      </c:barChart>
      <c:catAx>
        <c:axId val="50585195"/>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64783828"/>
        <c:crosses val="autoZero"/>
        <c:auto val="1"/>
        <c:lblOffset val="100"/>
        <c:tickLblSkip val="1"/>
        <c:noMultiLvlLbl val="0"/>
      </c:catAx>
      <c:valAx>
        <c:axId val="6478382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058519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9175"/>
          <c:y val="0.009"/>
        </c:manualLayout>
      </c:layout>
      <c:spPr>
        <a:noFill/>
        <a:ln w="3175">
          <a:solidFill>
            <a:srgbClr val="000000"/>
          </a:solidFill>
        </a:ln>
      </c:spPr>
    </c:title>
    <c:plotArea>
      <c:layout>
        <c:manualLayout>
          <c:xMode val="edge"/>
          <c:yMode val="edge"/>
          <c:x val="0.018"/>
          <c:y val="0.15375"/>
          <c:w val="0.96425"/>
          <c:h val="0.8167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0.0021177489734369535</c:v>
                </c:pt>
                <c:pt idx="1">
                  <c:v>0.015810726777737386</c:v>
                </c:pt>
                <c:pt idx="2">
                  <c:v>0.03708687806269526</c:v>
                </c:pt>
                <c:pt idx="3">
                  <c:v>0.11938265626396535</c:v>
                </c:pt>
                <c:pt idx="4">
                  <c:v>0.2780699038236649</c:v>
                </c:pt>
                <c:pt idx="5">
                  <c:v>0.02207761647256537</c:v>
                </c:pt>
                <c:pt idx="6">
                  <c:v>0.028551703802009023</c:v>
                </c:pt>
                <c:pt idx="7">
                  <c:v>0.04683275833159018</c:v>
                </c:pt>
                <c:pt idx="8">
                  <c:v>0.06479920051575365</c:v>
                </c:pt>
                <c:pt idx="9">
                  <c:v>0.06068408210906177</c:v>
                </c:pt>
                <c:pt idx="10">
                  <c:v>0.16020276597123564</c:v>
                </c:pt>
                <c:pt idx="11">
                  <c:v>0.061473710424112656</c:v>
                </c:pt>
                <c:pt idx="12">
                  <c:v>0.031194112995945027</c:v>
                </c:pt>
                <c:pt idx="13">
                  <c:v>0.0717161354762268</c:v>
                </c:pt>
              </c:numCache>
            </c:numRef>
          </c:val>
        </c:ser>
        <c:gapWidth val="80"/>
        <c:axId val="1690677"/>
        <c:axId val="29259726"/>
      </c:barChart>
      <c:catAx>
        <c:axId val="1690677"/>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29259726"/>
        <c:crosses val="autoZero"/>
        <c:auto val="1"/>
        <c:lblOffset val="100"/>
        <c:tickLblSkip val="1"/>
        <c:noMultiLvlLbl val="0"/>
      </c:catAx>
      <c:valAx>
        <c:axId val="2925972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69067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475"/>
          <c:y val="0"/>
        </c:manualLayout>
      </c:layout>
      <c:spPr>
        <a:noFill/>
        <a:ln w="3175">
          <a:solidFill>
            <a:srgbClr val="000000"/>
          </a:solidFill>
        </a:ln>
      </c:spPr>
    </c:title>
    <c:plotArea>
      <c:layout>
        <c:manualLayout>
          <c:xMode val="edge"/>
          <c:yMode val="edge"/>
          <c:x val="0.016"/>
          <c:y val="0.125"/>
          <c:w val="0.96825"/>
          <c:h val="0.85275"/>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_Hidden24!$A$2:$A$21</c:f>
              <c:strCache>
                <c:ptCount val="20"/>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strCache>
            </c:strRef>
          </c:cat>
          <c:val>
            <c:numRef>
              <c:f>_Hidden24!$B$2:$B$21</c:f>
              <c:numCache>
                <c:ptCount val="20"/>
                <c:pt idx="0">
                  <c:v>0.005500721523323473</c:v>
                </c:pt>
                <c:pt idx="1">
                  <c:v>0.012476003411517167</c:v>
                </c:pt>
                <c:pt idx="2">
                  <c:v>0.03298703822064259</c:v>
                </c:pt>
                <c:pt idx="3">
                  <c:v>0.11773979656687175</c:v>
                </c:pt>
                <c:pt idx="4">
                  <c:v>0.09417073532342662</c:v>
                </c:pt>
                <c:pt idx="5">
                  <c:v>0.09583078757853816</c:v>
                </c:pt>
                <c:pt idx="6">
                  <c:v>0.092334055706271</c:v>
                </c:pt>
                <c:pt idx="7">
                  <c:v>0.07451711278513899</c:v>
                </c:pt>
                <c:pt idx="8">
                  <c:v>0.11537634131802568</c:v>
                </c:pt>
                <c:pt idx="9">
                  <c:v>0.12401946838598436</c:v>
                </c:pt>
                <c:pt idx="10">
                  <c:v>0.04048568591469895</c:v>
                </c:pt>
                <c:pt idx="11">
                  <c:v>0.1157271303035905</c:v>
                </c:pt>
                <c:pt idx="12">
                  <c:v>0.07089124441529694</c:v>
                </c:pt>
                <c:pt idx="13">
                  <c:v>0.005589319367880123</c:v>
                </c:pt>
                <c:pt idx="14">
                  <c:v>0.0014160392108272745</c:v>
                </c:pt>
                <c:pt idx="15">
                  <c:v>0.0008037927388618249</c:v>
                </c:pt>
                <c:pt idx="16">
                  <c:v>3.852396268435868E-05</c:v>
                </c:pt>
                <c:pt idx="17">
                  <c:v>1.6714690544895004E-05</c:v>
                </c:pt>
                <c:pt idx="18">
                  <c:v>4.667702860113918E-06</c:v>
                </c:pt>
                <c:pt idx="19">
                  <c:v>7.482087301473215E-05</c:v>
                </c:pt>
              </c:numCache>
            </c:numRef>
          </c:val>
        </c:ser>
        <c:gapWidth val="80"/>
        <c:axId val="57191647"/>
        <c:axId val="38698408"/>
      </c:barChart>
      <c:catAx>
        <c:axId val="57191647"/>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38698408"/>
        <c:crosses val="autoZero"/>
        <c:auto val="1"/>
        <c:lblOffset val="100"/>
        <c:tickLblSkip val="1"/>
        <c:noMultiLvlLbl val="0"/>
      </c:catAx>
      <c:valAx>
        <c:axId val="3869840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719164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75"/>
          <c:y val="0"/>
        </c:manualLayout>
      </c:layout>
      <c:spPr>
        <a:noFill/>
        <a:ln w="3175">
          <a:solidFill>
            <a:srgbClr val="000000"/>
          </a:solidFill>
        </a:ln>
      </c:spPr>
    </c:title>
    <c:plotArea>
      <c:layout>
        <c:manualLayout>
          <c:xMode val="edge"/>
          <c:yMode val="edge"/>
          <c:x val="0.01525"/>
          <c:y val="0.1105"/>
          <c:w val="0.9695"/>
          <c:h val="0.87075"/>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_Hidden25!$A$2:$A$8</c:f>
              <c:strCache>
                <c:ptCount val="7"/>
                <c:pt idx="0">
                  <c:v>Fixed To Maturity</c:v>
                </c:pt>
                <c:pt idx="1">
                  <c:v>&gt;=0 and &lt;=1</c:v>
                </c:pt>
                <c:pt idx="2">
                  <c:v>&gt;1 and &lt;=2</c:v>
                </c:pt>
                <c:pt idx="3">
                  <c:v>&gt;2 and &lt;=3</c:v>
                </c:pt>
                <c:pt idx="4">
                  <c:v>&gt;3 and &lt;=4</c:v>
                </c:pt>
                <c:pt idx="5">
                  <c:v>&gt;4 and &lt;=5</c:v>
                </c:pt>
                <c:pt idx="6">
                  <c:v>&gt;7 and &lt;=8</c:v>
                </c:pt>
              </c:strCache>
            </c:strRef>
          </c:cat>
          <c:val>
            <c:numRef>
              <c:f>_Hidden25!$B$2:$B$8</c:f>
              <c:numCache>
                <c:ptCount val="7"/>
                <c:pt idx="0">
                  <c:v>0.964042143893287</c:v>
                </c:pt>
                <c:pt idx="1">
                  <c:v>0.022919526934001434</c:v>
                </c:pt>
                <c:pt idx="2">
                  <c:v>0.003937302691506178</c:v>
                </c:pt>
                <c:pt idx="3">
                  <c:v>0.003004990353249702</c:v>
                </c:pt>
                <c:pt idx="4">
                  <c:v>0.004020256070352098</c:v>
                </c:pt>
                <c:pt idx="5">
                  <c:v>0.0020050224257129497</c:v>
                </c:pt>
                <c:pt idx="6">
                  <c:v>7.075763189045145E-05</c:v>
                </c:pt>
              </c:numCache>
            </c:numRef>
          </c:val>
        </c:ser>
        <c:gapWidth val="80"/>
        <c:axId val="58325609"/>
        <c:axId val="36225378"/>
      </c:barChart>
      <c:catAx>
        <c:axId val="58325609"/>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6225378"/>
        <c:crosses val="autoZero"/>
        <c:auto val="1"/>
        <c:lblOffset val="100"/>
        <c:tickLblSkip val="1"/>
        <c:noMultiLvlLbl val="0"/>
      </c:catAx>
      <c:valAx>
        <c:axId val="3622537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832560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305"/>
          <c:y val="0.009"/>
        </c:manualLayout>
      </c:layout>
      <c:spPr>
        <a:noFill/>
        <a:ln w="3175">
          <a:solidFill>
            <a:srgbClr val="000000"/>
          </a:solidFill>
        </a:ln>
      </c:spPr>
    </c:title>
    <c:plotArea>
      <c:layout>
        <c:manualLayout>
          <c:xMode val="edge"/>
          <c:yMode val="edge"/>
          <c:x val="0.01475"/>
          <c:y val="0.12575"/>
          <c:w val="0.9705"/>
          <c:h val="0.8517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_Hidden27!$A$2:$A$4</c:f>
              <c:strCache>
                <c:ptCount val="3"/>
                <c:pt idx="0">
                  <c:v>0 - 30 Days</c:v>
                </c:pt>
                <c:pt idx="1">
                  <c:v>30 - 60 Days</c:v>
                </c:pt>
                <c:pt idx="2">
                  <c:v>60 - 90 Days</c:v>
                </c:pt>
              </c:strCache>
            </c:strRef>
          </c:cat>
          <c:val>
            <c:numRef>
              <c:f>_Hidden27!$B$2:$B$4</c:f>
              <c:numCache>
                <c:ptCount val="3"/>
                <c:pt idx="0">
                  <c:v>3551076.1300000004</c:v>
                </c:pt>
                <c:pt idx="1">
                  <c:v>504980.48000000004</c:v>
                </c:pt>
                <c:pt idx="2">
                  <c:v>385178.11</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_Hidden27!$A$2:$A$4</c:f>
              <c:strCache>
                <c:ptCount val="3"/>
                <c:pt idx="0">
                  <c:v>0 - 30 Days</c:v>
                </c:pt>
                <c:pt idx="1">
                  <c:v>30 - 60 Days</c:v>
                </c:pt>
                <c:pt idx="2">
                  <c:v>60 - 90 Days</c:v>
                </c:pt>
              </c:strCache>
            </c:strRef>
          </c:cat>
          <c:val>
            <c:numRef>
              <c:f>_Hidden27!$C$2:$C$4</c:f>
              <c:numCache>
                <c:ptCount val="3"/>
                <c:pt idx="0">
                  <c:v>31</c:v>
                </c:pt>
                <c:pt idx="1">
                  <c:v>4</c:v>
                </c:pt>
                <c:pt idx="2">
                  <c:v>3</c:v>
                </c:pt>
              </c:numCache>
            </c:numRef>
          </c:val>
        </c:ser>
        <c:gapWidth val="100"/>
        <c:axId val="51580627"/>
        <c:axId val="54414588"/>
      </c:barChart>
      <c:catAx>
        <c:axId val="51580627"/>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4414588"/>
        <c:crosses val="autoZero"/>
        <c:auto val="1"/>
        <c:lblOffset val="100"/>
        <c:tickLblSkip val="1"/>
        <c:noMultiLvlLbl val="0"/>
      </c:catAx>
      <c:valAx>
        <c:axId val="5441458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158062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075"/>
          <c:y val="0.00975"/>
        </c:manualLayout>
      </c:layout>
      <c:spPr>
        <a:noFill/>
        <a:ln w="3175">
          <a:solidFill>
            <a:srgbClr val="000000"/>
          </a:solidFill>
        </a:ln>
      </c:spPr>
    </c:title>
    <c:plotArea>
      <c:layout>
        <c:manualLayout>
          <c:xMode val="edge"/>
          <c:yMode val="edge"/>
          <c:x val="0.01025"/>
          <c:y val="0.1335"/>
          <c:w val="0.97975"/>
          <c:h val="0.8505"/>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_Hidden30!$A$2:$A$382</c:f>
              <c:strCache>
                <c:ptCount val="381"/>
                <c:pt idx="0">
                  <c:v>1/03/2019</c:v>
                </c:pt>
                <c:pt idx="1">
                  <c:v>1/04/2019</c:v>
                </c:pt>
                <c:pt idx="2">
                  <c:v>1/05/2019</c:v>
                </c:pt>
                <c:pt idx="3">
                  <c:v>1/06/2019</c:v>
                </c:pt>
                <c:pt idx="4">
                  <c:v>1/07/2019</c:v>
                </c:pt>
                <c:pt idx="5">
                  <c:v>1/08/2019</c:v>
                </c:pt>
                <c:pt idx="6">
                  <c:v>1/09/2019</c:v>
                </c:pt>
                <c:pt idx="7">
                  <c:v>1/10/2019</c:v>
                </c:pt>
                <c:pt idx="8">
                  <c:v>1/11/2019</c:v>
                </c:pt>
                <c:pt idx="9">
                  <c:v>1/12/2019</c:v>
                </c:pt>
                <c:pt idx="10">
                  <c:v>1/01/2020</c:v>
                </c:pt>
                <c:pt idx="11">
                  <c:v>1/02/2020</c:v>
                </c:pt>
                <c:pt idx="12">
                  <c:v>1/03/2020</c:v>
                </c:pt>
                <c:pt idx="13">
                  <c:v>1/04/2020</c:v>
                </c:pt>
                <c:pt idx="14">
                  <c:v>1/05/2020</c:v>
                </c:pt>
                <c:pt idx="15">
                  <c:v>1/06/2020</c:v>
                </c:pt>
                <c:pt idx="16">
                  <c:v>1/07/2020</c:v>
                </c:pt>
                <c:pt idx="17">
                  <c:v>1/08/2020</c:v>
                </c:pt>
                <c:pt idx="18">
                  <c:v>1/09/2020</c:v>
                </c:pt>
                <c:pt idx="19">
                  <c:v>1/10/2020</c:v>
                </c:pt>
                <c:pt idx="20">
                  <c:v>1/11/2020</c:v>
                </c:pt>
                <c:pt idx="21">
                  <c:v>1/12/2020</c:v>
                </c:pt>
                <c:pt idx="22">
                  <c:v>1/01/2021</c:v>
                </c:pt>
                <c:pt idx="23">
                  <c:v>1/02/2021</c:v>
                </c:pt>
                <c:pt idx="24">
                  <c:v>1/03/2021</c:v>
                </c:pt>
                <c:pt idx="25">
                  <c:v>1/04/2021</c:v>
                </c:pt>
                <c:pt idx="26">
                  <c:v>1/05/2021</c:v>
                </c:pt>
                <c:pt idx="27">
                  <c:v>1/06/2021</c:v>
                </c:pt>
                <c:pt idx="28">
                  <c:v>1/07/2021</c:v>
                </c:pt>
                <c:pt idx="29">
                  <c:v>1/08/2021</c:v>
                </c:pt>
                <c:pt idx="30">
                  <c:v>1/09/2021</c:v>
                </c:pt>
                <c:pt idx="31">
                  <c:v>1/10/2021</c:v>
                </c:pt>
                <c:pt idx="32">
                  <c:v>1/11/2021</c:v>
                </c:pt>
                <c:pt idx="33">
                  <c:v>1/12/2021</c:v>
                </c:pt>
                <c:pt idx="34">
                  <c:v>1/01/2022</c:v>
                </c:pt>
                <c:pt idx="35">
                  <c:v>1/02/2022</c:v>
                </c:pt>
                <c:pt idx="36">
                  <c:v>1/03/2022</c:v>
                </c:pt>
                <c:pt idx="37">
                  <c:v>1/04/2022</c:v>
                </c:pt>
                <c:pt idx="38">
                  <c:v>1/05/2022</c:v>
                </c:pt>
                <c:pt idx="39">
                  <c:v>1/06/2022</c:v>
                </c:pt>
                <c:pt idx="40">
                  <c:v>1/07/2022</c:v>
                </c:pt>
                <c:pt idx="41">
                  <c:v>1/08/2022</c:v>
                </c:pt>
                <c:pt idx="42">
                  <c:v>1/09/2022</c:v>
                </c:pt>
                <c:pt idx="43">
                  <c:v>1/10/2022</c:v>
                </c:pt>
                <c:pt idx="44">
                  <c:v>1/11/2022</c:v>
                </c:pt>
                <c:pt idx="45">
                  <c:v>1/12/2022</c:v>
                </c:pt>
                <c:pt idx="46">
                  <c:v>1/01/2023</c:v>
                </c:pt>
                <c:pt idx="47">
                  <c:v>1/02/2023</c:v>
                </c:pt>
                <c:pt idx="48">
                  <c:v>1/03/2023</c:v>
                </c:pt>
                <c:pt idx="49">
                  <c:v>1/04/2023</c:v>
                </c:pt>
                <c:pt idx="50">
                  <c:v>1/05/2023</c:v>
                </c:pt>
                <c:pt idx="51">
                  <c:v>1/06/2023</c:v>
                </c:pt>
                <c:pt idx="52">
                  <c:v>1/07/2023</c:v>
                </c:pt>
                <c:pt idx="53">
                  <c:v>1/08/2023</c:v>
                </c:pt>
                <c:pt idx="54">
                  <c:v>1/09/2023</c:v>
                </c:pt>
                <c:pt idx="55">
                  <c:v>1/10/2023</c:v>
                </c:pt>
                <c:pt idx="56">
                  <c:v>1/11/2023</c:v>
                </c:pt>
                <c:pt idx="57">
                  <c:v>1/12/2023</c:v>
                </c:pt>
                <c:pt idx="58">
                  <c:v>1/01/2024</c:v>
                </c:pt>
                <c:pt idx="59">
                  <c:v>1/02/2024</c:v>
                </c:pt>
                <c:pt idx="60">
                  <c:v>1/03/2024</c:v>
                </c:pt>
                <c:pt idx="61">
                  <c:v>1/04/2024</c:v>
                </c:pt>
                <c:pt idx="62">
                  <c:v>1/05/2024</c:v>
                </c:pt>
                <c:pt idx="63">
                  <c:v>1/06/2024</c:v>
                </c:pt>
                <c:pt idx="64">
                  <c:v>1/07/2024</c:v>
                </c:pt>
                <c:pt idx="65">
                  <c:v>1/08/2024</c:v>
                </c:pt>
                <c:pt idx="66">
                  <c:v>1/09/2024</c:v>
                </c:pt>
                <c:pt idx="67">
                  <c:v>1/10/2024</c:v>
                </c:pt>
                <c:pt idx="68">
                  <c:v>1/11/2024</c:v>
                </c:pt>
                <c:pt idx="69">
                  <c:v>1/12/2024</c:v>
                </c:pt>
                <c:pt idx="70">
                  <c:v>1/01/2025</c:v>
                </c:pt>
                <c:pt idx="71">
                  <c:v>1/02/2025</c:v>
                </c:pt>
                <c:pt idx="72">
                  <c:v>1/03/2025</c:v>
                </c:pt>
                <c:pt idx="73">
                  <c:v>1/04/2025</c:v>
                </c:pt>
                <c:pt idx="74">
                  <c:v>1/05/2025</c:v>
                </c:pt>
                <c:pt idx="75">
                  <c:v>1/06/2025</c:v>
                </c:pt>
                <c:pt idx="76">
                  <c:v>1/07/2025</c:v>
                </c:pt>
                <c:pt idx="77">
                  <c:v>1/08/2025</c:v>
                </c:pt>
                <c:pt idx="78">
                  <c:v>1/09/2025</c:v>
                </c:pt>
                <c:pt idx="79">
                  <c:v>1/10/2025</c:v>
                </c:pt>
                <c:pt idx="80">
                  <c:v>1/11/2025</c:v>
                </c:pt>
                <c:pt idx="81">
                  <c:v>1/12/2025</c:v>
                </c:pt>
                <c:pt idx="82">
                  <c:v>1/01/2026</c:v>
                </c:pt>
                <c:pt idx="83">
                  <c:v>1/02/2026</c:v>
                </c:pt>
                <c:pt idx="84">
                  <c:v>1/03/2026</c:v>
                </c:pt>
                <c:pt idx="85">
                  <c:v>1/04/2026</c:v>
                </c:pt>
                <c:pt idx="86">
                  <c:v>1/05/2026</c:v>
                </c:pt>
                <c:pt idx="87">
                  <c:v>1/06/2026</c:v>
                </c:pt>
                <c:pt idx="88">
                  <c:v>1/07/2026</c:v>
                </c:pt>
                <c:pt idx="89">
                  <c:v>1/08/2026</c:v>
                </c:pt>
                <c:pt idx="90">
                  <c:v>1/09/2026</c:v>
                </c:pt>
                <c:pt idx="91">
                  <c:v>1/10/2026</c:v>
                </c:pt>
                <c:pt idx="92">
                  <c:v>1/11/2026</c:v>
                </c:pt>
                <c:pt idx="93">
                  <c:v>1/12/2026</c:v>
                </c:pt>
                <c:pt idx="94">
                  <c:v>1/01/2027</c:v>
                </c:pt>
                <c:pt idx="95">
                  <c:v>1/02/2027</c:v>
                </c:pt>
                <c:pt idx="96">
                  <c:v>1/03/2027</c:v>
                </c:pt>
                <c:pt idx="97">
                  <c:v>1/04/2027</c:v>
                </c:pt>
                <c:pt idx="98">
                  <c:v>1/05/2027</c:v>
                </c:pt>
                <c:pt idx="99">
                  <c:v>1/06/2027</c:v>
                </c:pt>
                <c:pt idx="100">
                  <c:v>1/07/2027</c:v>
                </c:pt>
                <c:pt idx="101">
                  <c:v>1/08/2027</c:v>
                </c:pt>
                <c:pt idx="102">
                  <c:v>1/09/2027</c:v>
                </c:pt>
                <c:pt idx="103">
                  <c:v>1/10/2027</c:v>
                </c:pt>
                <c:pt idx="104">
                  <c:v>1/11/2027</c:v>
                </c:pt>
                <c:pt idx="105">
                  <c:v>1/12/2027</c:v>
                </c:pt>
                <c:pt idx="106">
                  <c:v>1/01/2028</c:v>
                </c:pt>
                <c:pt idx="107">
                  <c:v>1/02/2028</c:v>
                </c:pt>
                <c:pt idx="108">
                  <c:v>1/03/2028</c:v>
                </c:pt>
                <c:pt idx="109">
                  <c:v>1/04/2028</c:v>
                </c:pt>
                <c:pt idx="110">
                  <c:v>1/05/2028</c:v>
                </c:pt>
                <c:pt idx="111">
                  <c:v>1/06/2028</c:v>
                </c:pt>
                <c:pt idx="112">
                  <c:v>1/07/2028</c:v>
                </c:pt>
                <c:pt idx="113">
                  <c:v>1/08/2028</c:v>
                </c:pt>
                <c:pt idx="114">
                  <c:v>1/09/2028</c:v>
                </c:pt>
                <c:pt idx="115">
                  <c:v>1/10/2028</c:v>
                </c:pt>
                <c:pt idx="116">
                  <c:v>1/11/2028</c:v>
                </c:pt>
                <c:pt idx="117">
                  <c:v>1/12/2028</c:v>
                </c:pt>
                <c:pt idx="118">
                  <c:v>1/01/2029</c:v>
                </c:pt>
                <c:pt idx="119">
                  <c:v>1/02/2029</c:v>
                </c:pt>
                <c:pt idx="120">
                  <c:v>1/03/2029</c:v>
                </c:pt>
                <c:pt idx="121">
                  <c:v>1/04/2029</c:v>
                </c:pt>
                <c:pt idx="122">
                  <c:v>1/05/2029</c:v>
                </c:pt>
                <c:pt idx="123">
                  <c:v>1/06/2029</c:v>
                </c:pt>
                <c:pt idx="124">
                  <c:v>1/07/2029</c:v>
                </c:pt>
                <c:pt idx="125">
                  <c:v>1/08/2029</c:v>
                </c:pt>
                <c:pt idx="126">
                  <c:v>1/09/2029</c:v>
                </c:pt>
                <c:pt idx="127">
                  <c:v>1/10/2029</c:v>
                </c:pt>
                <c:pt idx="128">
                  <c:v>1/11/2029</c:v>
                </c:pt>
                <c:pt idx="129">
                  <c:v>1/12/2029</c:v>
                </c:pt>
                <c:pt idx="130">
                  <c:v>1/01/2030</c:v>
                </c:pt>
                <c:pt idx="131">
                  <c:v>1/02/2030</c:v>
                </c:pt>
                <c:pt idx="132">
                  <c:v>1/03/2030</c:v>
                </c:pt>
                <c:pt idx="133">
                  <c:v>1/04/2030</c:v>
                </c:pt>
                <c:pt idx="134">
                  <c:v>1/05/2030</c:v>
                </c:pt>
                <c:pt idx="135">
                  <c:v>1/06/2030</c:v>
                </c:pt>
                <c:pt idx="136">
                  <c:v>1/07/2030</c:v>
                </c:pt>
                <c:pt idx="137">
                  <c:v>1/08/2030</c:v>
                </c:pt>
                <c:pt idx="138">
                  <c:v>1/09/2030</c:v>
                </c:pt>
                <c:pt idx="139">
                  <c:v>1/10/2030</c:v>
                </c:pt>
                <c:pt idx="140">
                  <c:v>1/11/2030</c:v>
                </c:pt>
                <c:pt idx="141">
                  <c:v>1/12/2030</c:v>
                </c:pt>
                <c:pt idx="142">
                  <c:v>1/01/2031</c:v>
                </c:pt>
                <c:pt idx="143">
                  <c:v>1/02/2031</c:v>
                </c:pt>
                <c:pt idx="144">
                  <c:v>1/03/2031</c:v>
                </c:pt>
                <c:pt idx="145">
                  <c:v>1/04/2031</c:v>
                </c:pt>
                <c:pt idx="146">
                  <c:v>1/05/2031</c:v>
                </c:pt>
                <c:pt idx="147">
                  <c:v>1/06/2031</c:v>
                </c:pt>
                <c:pt idx="148">
                  <c:v>1/07/2031</c:v>
                </c:pt>
                <c:pt idx="149">
                  <c:v>1/08/2031</c:v>
                </c:pt>
                <c:pt idx="150">
                  <c:v>1/09/2031</c:v>
                </c:pt>
                <c:pt idx="151">
                  <c:v>1/10/2031</c:v>
                </c:pt>
                <c:pt idx="152">
                  <c:v>1/11/2031</c:v>
                </c:pt>
                <c:pt idx="153">
                  <c:v>1/12/2031</c:v>
                </c:pt>
                <c:pt idx="154">
                  <c:v>1/01/2032</c:v>
                </c:pt>
                <c:pt idx="155">
                  <c:v>1/02/2032</c:v>
                </c:pt>
                <c:pt idx="156">
                  <c:v>1/03/2032</c:v>
                </c:pt>
                <c:pt idx="157">
                  <c:v>1/04/2032</c:v>
                </c:pt>
                <c:pt idx="158">
                  <c:v>1/05/2032</c:v>
                </c:pt>
                <c:pt idx="159">
                  <c:v>1/06/2032</c:v>
                </c:pt>
                <c:pt idx="160">
                  <c:v>1/07/2032</c:v>
                </c:pt>
                <c:pt idx="161">
                  <c:v>1/08/2032</c:v>
                </c:pt>
                <c:pt idx="162">
                  <c:v>1/09/2032</c:v>
                </c:pt>
                <c:pt idx="163">
                  <c:v>1/10/2032</c:v>
                </c:pt>
                <c:pt idx="164">
                  <c:v>1/11/2032</c:v>
                </c:pt>
                <c:pt idx="165">
                  <c:v>1/12/2032</c:v>
                </c:pt>
                <c:pt idx="166">
                  <c:v>1/01/2033</c:v>
                </c:pt>
                <c:pt idx="167">
                  <c:v>1/02/2033</c:v>
                </c:pt>
                <c:pt idx="168">
                  <c:v>1/03/2033</c:v>
                </c:pt>
                <c:pt idx="169">
                  <c:v>1/04/2033</c:v>
                </c:pt>
                <c:pt idx="170">
                  <c:v>1/05/2033</c:v>
                </c:pt>
                <c:pt idx="171">
                  <c:v>1/06/2033</c:v>
                </c:pt>
                <c:pt idx="172">
                  <c:v>1/07/2033</c:v>
                </c:pt>
                <c:pt idx="173">
                  <c:v>1/08/2033</c:v>
                </c:pt>
                <c:pt idx="174">
                  <c:v>1/09/2033</c:v>
                </c:pt>
                <c:pt idx="175">
                  <c:v>1/10/2033</c:v>
                </c:pt>
                <c:pt idx="176">
                  <c:v>1/11/2033</c:v>
                </c:pt>
                <c:pt idx="177">
                  <c:v>1/12/2033</c:v>
                </c:pt>
                <c:pt idx="178">
                  <c:v>1/01/2034</c:v>
                </c:pt>
                <c:pt idx="179">
                  <c:v>1/02/2034</c:v>
                </c:pt>
                <c:pt idx="180">
                  <c:v>1/03/2034</c:v>
                </c:pt>
                <c:pt idx="181">
                  <c:v>1/04/2034</c:v>
                </c:pt>
                <c:pt idx="182">
                  <c:v>1/05/2034</c:v>
                </c:pt>
                <c:pt idx="183">
                  <c:v>1/06/2034</c:v>
                </c:pt>
                <c:pt idx="184">
                  <c:v>1/07/2034</c:v>
                </c:pt>
                <c:pt idx="185">
                  <c:v>1/08/2034</c:v>
                </c:pt>
                <c:pt idx="186">
                  <c:v>1/09/2034</c:v>
                </c:pt>
                <c:pt idx="187">
                  <c:v>1/10/2034</c:v>
                </c:pt>
                <c:pt idx="188">
                  <c:v>1/11/2034</c:v>
                </c:pt>
                <c:pt idx="189">
                  <c:v>1/12/2034</c:v>
                </c:pt>
                <c:pt idx="190">
                  <c:v>1/01/2035</c:v>
                </c:pt>
                <c:pt idx="191">
                  <c:v>1/02/2035</c:v>
                </c:pt>
                <c:pt idx="192">
                  <c:v>1/03/2035</c:v>
                </c:pt>
                <c:pt idx="193">
                  <c:v>1/04/2035</c:v>
                </c:pt>
                <c:pt idx="194">
                  <c:v>1/05/2035</c:v>
                </c:pt>
                <c:pt idx="195">
                  <c:v>1/06/2035</c:v>
                </c:pt>
                <c:pt idx="196">
                  <c:v>1/07/2035</c:v>
                </c:pt>
                <c:pt idx="197">
                  <c:v>1/08/2035</c:v>
                </c:pt>
                <c:pt idx="198">
                  <c:v>1/09/2035</c:v>
                </c:pt>
                <c:pt idx="199">
                  <c:v>1/10/2035</c:v>
                </c:pt>
                <c:pt idx="200">
                  <c:v>1/11/2035</c:v>
                </c:pt>
                <c:pt idx="201">
                  <c:v>1/12/2035</c:v>
                </c:pt>
                <c:pt idx="202">
                  <c:v>1/01/2036</c:v>
                </c:pt>
                <c:pt idx="203">
                  <c:v>1/02/2036</c:v>
                </c:pt>
                <c:pt idx="204">
                  <c:v>1/03/2036</c:v>
                </c:pt>
                <c:pt idx="205">
                  <c:v>1/04/2036</c:v>
                </c:pt>
                <c:pt idx="206">
                  <c:v>1/05/2036</c:v>
                </c:pt>
                <c:pt idx="207">
                  <c:v>1/06/2036</c:v>
                </c:pt>
                <c:pt idx="208">
                  <c:v>1/07/2036</c:v>
                </c:pt>
                <c:pt idx="209">
                  <c:v>1/08/2036</c:v>
                </c:pt>
                <c:pt idx="210">
                  <c:v>1/09/2036</c:v>
                </c:pt>
                <c:pt idx="211">
                  <c:v>1/10/2036</c:v>
                </c:pt>
                <c:pt idx="212">
                  <c:v>1/11/2036</c:v>
                </c:pt>
                <c:pt idx="213">
                  <c:v>1/12/2036</c:v>
                </c:pt>
                <c:pt idx="214">
                  <c:v>1/01/2037</c:v>
                </c:pt>
                <c:pt idx="215">
                  <c:v>1/02/2037</c:v>
                </c:pt>
                <c:pt idx="216">
                  <c:v>1/03/2037</c:v>
                </c:pt>
                <c:pt idx="217">
                  <c:v>1/04/2037</c:v>
                </c:pt>
                <c:pt idx="218">
                  <c:v>1/05/2037</c:v>
                </c:pt>
                <c:pt idx="219">
                  <c:v>1/06/2037</c:v>
                </c:pt>
                <c:pt idx="220">
                  <c:v>1/07/2037</c:v>
                </c:pt>
                <c:pt idx="221">
                  <c:v>1/08/2037</c:v>
                </c:pt>
                <c:pt idx="222">
                  <c:v>1/09/2037</c:v>
                </c:pt>
                <c:pt idx="223">
                  <c:v>1/10/2037</c:v>
                </c:pt>
                <c:pt idx="224">
                  <c:v>1/11/2037</c:v>
                </c:pt>
                <c:pt idx="225">
                  <c:v>1/12/2037</c:v>
                </c:pt>
                <c:pt idx="226">
                  <c:v>1/01/2038</c:v>
                </c:pt>
                <c:pt idx="227">
                  <c:v>1/02/2038</c:v>
                </c:pt>
                <c:pt idx="228">
                  <c:v>1/03/2038</c:v>
                </c:pt>
                <c:pt idx="229">
                  <c:v>1/04/2038</c:v>
                </c:pt>
                <c:pt idx="230">
                  <c:v>1/05/2038</c:v>
                </c:pt>
                <c:pt idx="231">
                  <c:v>1/06/2038</c:v>
                </c:pt>
                <c:pt idx="232">
                  <c:v>1/07/2038</c:v>
                </c:pt>
                <c:pt idx="233">
                  <c:v>1/08/2038</c:v>
                </c:pt>
                <c:pt idx="234">
                  <c:v>1/09/2038</c:v>
                </c:pt>
                <c:pt idx="235">
                  <c:v>1/10/2038</c:v>
                </c:pt>
                <c:pt idx="236">
                  <c:v>1/11/2038</c:v>
                </c:pt>
                <c:pt idx="237">
                  <c:v>1/12/2038</c:v>
                </c:pt>
                <c:pt idx="238">
                  <c:v>1/01/2039</c:v>
                </c:pt>
                <c:pt idx="239">
                  <c:v>1/02/2039</c:v>
                </c:pt>
                <c:pt idx="240">
                  <c:v>1/03/2039</c:v>
                </c:pt>
                <c:pt idx="241">
                  <c:v>1/04/2039</c:v>
                </c:pt>
                <c:pt idx="242">
                  <c:v>1/05/2039</c:v>
                </c:pt>
                <c:pt idx="243">
                  <c:v>1/06/2039</c:v>
                </c:pt>
                <c:pt idx="244">
                  <c:v>1/07/2039</c:v>
                </c:pt>
                <c:pt idx="245">
                  <c:v>1/08/2039</c:v>
                </c:pt>
                <c:pt idx="246">
                  <c:v>1/09/2039</c:v>
                </c:pt>
                <c:pt idx="247">
                  <c:v>1/10/2039</c:v>
                </c:pt>
                <c:pt idx="248">
                  <c:v>1/11/2039</c:v>
                </c:pt>
                <c:pt idx="249">
                  <c:v>1/12/2039</c:v>
                </c:pt>
                <c:pt idx="250">
                  <c:v>1/01/2040</c:v>
                </c:pt>
                <c:pt idx="251">
                  <c:v>1/02/2040</c:v>
                </c:pt>
                <c:pt idx="252">
                  <c:v>1/03/2040</c:v>
                </c:pt>
                <c:pt idx="253">
                  <c:v>1/04/2040</c:v>
                </c:pt>
                <c:pt idx="254">
                  <c:v>1/05/2040</c:v>
                </c:pt>
                <c:pt idx="255">
                  <c:v>1/06/2040</c:v>
                </c:pt>
                <c:pt idx="256">
                  <c:v>1/07/2040</c:v>
                </c:pt>
                <c:pt idx="257">
                  <c:v>1/08/2040</c:v>
                </c:pt>
                <c:pt idx="258">
                  <c:v>1/09/2040</c:v>
                </c:pt>
                <c:pt idx="259">
                  <c:v>1/10/2040</c:v>
                </c:pt>
                <c:pt idx="260">
                  <c:v>1/11/2040</c:v>
                </c:pt>
                <c:pt idx="261">
                  <c:v>1/12/2040</c:v>
                </c:pt>
                <c:pt idx="262">
                  <c:v>1/01/2041</c:v>
                </c:pt>
                <c:pt idx="263">
                  <c:v>1/02/2041</c:v>
                </c:pt>
                <c:pt idx="264">
                  <c:v>1/03/2041</c:v>
                </c:pt>
                <c:pt idx="265">
                  <c:v>1/04/2041</c:v>
                </c:pt>
                <c:pt idx="266">
                  <c:v>1/05/2041</c:v>
                </c:pt>
                <c:pt idx="267">
                  <c:v>1/06/2041</c:v>
                </c:pt>
                <c:pt idx="268">
                  <c:v>1/07/2041</c:v>
                </c:pt>
                <c:pt idx="269">
                  <c:v>1/08/2041</c:v>
                </c:pt>
                <c:pt idx="270">
                  <c:v>1/09/2041</c:v>
                </c:pt>
                <c:pt idx="271">
                  <c:v>1/10/2041</c:v>
                </c:pt>
                <c:pt idx="272">
                  <c:v>1/11/2041</c:v>
                </c:pt>
                <c:pt idx="273">
                  <c:v>1/12/2041</c:v>
                </c:pt>
                <c:pt idx="274">
                  <c:v>1/01/2042</c:v>
                </c:pt>
                <c:pt idx="275">
                  <c:v>1/02/2042</c:v>
                </c:pt>
                <c:pt idx="276">
                  <c:v>1/03/2042</c:v>
                </c:pt>
                <c:pt idx="277">
                  <c:v>1/04/2042</c:v>
                </c:pt>
                <c:pt idx="278">
                  <c:v>1/05/2042</c:v>
                </c:pt>
                <c:pt idx="279">
                  <c:v>1/06/2042</c:v>
                </c:pt>
                <c:pt idx="280">
                  <c:v>1/07/2042</c:v>
                </c:pt>
                <c:pt idx="281">
                  <c:v>1/08/2042</c:v>
                </c:pt>
                <c:pt idx="282">
                  <c:v>1/09/2042</c:v>
                </c:pt>
                <c:pt idx="283">
                  <c:v>1/10/2042</c:v>
                </c:pt>
                <c:pt idx="284">
                  <c:v>1/11/2042</c:v>
                </c:pt>
                <c:pt idx="285">
                  <c:v>1/12/2042</c:v>
                </c:pt>
                <c:pt idx="286">
                  <c:v>1/01/2043</c:v>
                </c:pt>
                <c:pt idx="287">
                  <c:v>1/02/2043</c:v>
                </c:pt>
                <c:pt idx="288">
                  <c:v>1/03/2043</c:v>
                </c:pt>
                <c:pt idx="289">
                  <c:v>1/04/2043</c:v>
                </c:pt>
                <c:pt idx="290">
                  <c:v>1/05/2043</c:v>
                </c:pt>
                <c:pt idx="291">
                  <c:v>1/06/2043</c:v>
                </c:pt>
                <c:pt idx="292">
                  <c:v>1/07/2043</c:v>
                </c:pt>
                <c:pt idx="293">
                  <c:v>1/08/2043</c:v>
                </c:pt>
                <c:pt idx="294">
                  <c:v>1/09/2043</c:v>
                </c:pt>
                <c:pt idx="295">
                  <c:v>1/10/2043</c:v>
                </c:pt>
                <c:pt idx="296">
                  <c:v>1/11/2043</c:v>
                </c:pt>
                <c:pt idx="297">
                  <c:v>1/12/2043</c:v>
                </c:pt>
                <c:pt idx="298">
                  <c:v>1/01/2044</c:v>
                </c:pt>
                <c:pt idx="299">
                  <c:v>1/02/2044</c:v>
                </c:pt>
                <c:pt idx="300">
                  <c:v>1/03/2044</c:v>
                </c:pt>
                <c:pt idx="301">
                  <c:v>1/04/2044</c:v>
                </c:pt>
                <c:pt idx="302">
                  <c:v>1/05/2044</c:v>
                </c:pt>
                <c:pt idx="303">
                  <c:v>1/06/2044</c:v>
                </c:pt>
                <c:pt idx="304">
                  <c:v>1/07/2044</c:v>
                </c:pt>
                <c:pt idx="305">
                  <c:v>1/08/2044</c:v>
                </c:pt>
                <c:pt idx="306">
                  <c:v>1/09/2044</c:v>
                </c:pt>
                <c:pt idx="307">
                  <c:v>1/10/2044</c:v>
                </c:pt>
                <c:pt idx="308">
                  <c:v>1/11/2044</c:v>
                </c:pt>
                <c:pt idx="309">
                  <c:v>1/12/2044</c:v>
                </c:pt>
                <c:pt idx="310">
                  <c:v>1/01/2045</c:v>
                </c:pt>
                <c:pt idx="311">
                  <c:v>1/02/2045</c:v>
                </c:pt>
                <c:pt idx="312">
                  <c:v>1/03/2045</c:v>
                </c:pt>
                <c:pt idx="313">
                  <c:v>1/04/2045</c:v>
                </c:pt>
                <c:pt idx="314">
                  <c:v>1/05/2045</c:v>
                </c:pt>
                <c:pt idx="315">
                  <c:v>1/06/2045</c:v>
                </c:pt>
                <c:pt idx="316">
                  <c:v>1/07/2045</c:v>
                </c:pt>
                <c:pt idx="317">
                  <c:v>1/08/2045</c:v>
                </c:pt>
                <c:pt idx="318">
                  <c:v>1/09/2045</c:v>
                </c:pt>
                <c:pt idx="319">
                  <c:v>1/10/2045</c:v>
                </c:pt>
                <c:pt idx="320">
                  <c:v>1/11/2045</c:v>
                </c:pt>
                <c:pt idx="321">
                  <c:v>1/12/2045</c:v>
                </c:pt>
                <c:pt idx="322">
                  <c:v>1/01/2046</c:v>
                </c:pt>
                <c:pt idx="323">
                  <c:v>1/02/2046</c:v>
                </c:pt>
                <c:pt idx="324">
                  <c:v>1/03/2046</c:v>
                </c:pt>
                <c:pt idx="325">
                  <c:v>1/04/2046</c:v>
                </c:pt>
                <c:pt idx="326">
                  <c:v>1/05/2046</c:v>
                </c:pt>
                <c:pt idx="327">
                  <c:v>1/06/2046</c:v>
                </c:pt>
                <c:pt idx="328">
                  <c:v>1/07/2046</c:v>
                </c:pt>
                <c:pt idx="329">
                  <c:v>1/08/2046</c:v>
                </c:pt>
                <c:pt idx="330">
                  <c:v>1/09/2046</c:v>
                </c:pt>
                <c:pt idx="331">
                  <c:v>1/10/2046</c:v>
                </c:pt>
                <c:pt idx="332">
                  <c:v>1/11/2046</c:v>
                </c:pt>
                <c:pt idx="333">
                  <c:v>1/12/2046</c:v>
                </c:pt>
                <c:pt idx="334">
                  <c:v>1/01/2047</c:v>
                </c:pt>
                <c:pt idx="335">
                  <c:v>1/02/2047</c:v>
                </c:pt>
                <c:pt idx="336">
                  <c:v>1/03/2047</c:v>
                </c:pt>
                <c:pt idx="337">
                  <c:v>1/04/2047</c:v>
                </c:pt>
                <c:pt idx="338">
                  <c:v>1/05/2047</c:v>
                </c:pt>
                <c:pt idx="339">
                  <c:v>1/06/2047</c:v>
                </c:pt>
                <c:pt idx="340">
                  <c:v>1/07/2047</c:v>
                </c:pt>
                <c:pt idx="341">
                  <c:v>1/08/2047</c:v>
                </c:pt>
                <c:pt idx="342">
                  <c:v>1/09/2047</c:v>
                </c:pt>
                <c:pt idx="343">
                  <c:v>1/10/2047</c:v>
                </c:pt>
                <c:pt idx="344">
                  <c:v>1/11/2047</c:v>
                </c:pt>
                <c:pt idx="345">
                  <c:v>1/12/2047</c:v>
                </c:pt>
                <c:pt idx="346">
                  <c:v>1/01/2048</c:v>
                </c:pt>
                <c:pt idx="347">
                  <c:v>1/02/2048</c:v>
                </c:pt>
                <c:pt idx="348">
                  <c:v>1/03/2048</c:v>
                </c:pt>
                <c:pt idx="349">
                  <c:v>1/04/2048</c:v>
                </c:pt>
                <c:pt idx="350">
                  <c:v>1/05/2048</c:v>
                </c:pt>
                <c:pt idx="351">
                  <c:v>1/06/2048</c:v>
                </c:pt>
                <c:pt idx="352">
                  <c:v>1/07/2048</c:v>
                </c:pt>
                <c:pt idx="353">
                  <c:v>1/08/2048</c:v>
                </c:pt>
                <c:pt idx="354">
                  <c:v>1/09/2048</c:v>
                </c:pt>
                <c:pt idx="355">
                  <c:v>1/10/2048</c:v>
                </c:pt>
                <c:pt idx="356">
                  <c:v>1/11/2048</c:v>
                </c:pt>
                <c:pt idx="357">
                  <c:v>1/12/2048</c:v>
                </c:pt>
                <c:pt idx="358">
                  <c:v>1/01/2049</c:v>
                </c:pt>
                <c:pt idx="359">
                  <c:v>1/02/2049</c:v>
                </c:pt>
                <c:pt idx="360">
                  <c:v>1/03/2049</c:v>
                </c:pt>
                <c:pt idx="361">
                  <c:v>1/04/2049</c:v>
                </c:pt>
                <c:pt idx="362">
                  <c:v>1/05/2049</c:v>
                </c:pt>
                <c:pt idx="363">
                  <c:v>1/06/2049</c:v>
                </c:pt>
                <c:pt idx="364">
                  <c:v>1/07/2049</c:v>
                </c:pt>
                <c:pt idx="365">
                  <c:v>1/08/2049</c:v>
                </c:pt>
                <c:pt idx="366">
                  <c:v>1/09/2049</c:v>
                </c:pt>
                <c:pt idx="367">
                  <c:v>1/10/2049</c:v>
                </c:pt>
                <c:pt idx="368">
                  <c:v>1/11/2049</c:v>
                </c:pt>
                <c:pt idx="369">
                  <c:v>1/12/2049</c:v>
                </c:pt>
                <c:pt idx="370">
                  <c:v>1/01/2050</c:v>
                </c:pt>
                <c:pt idx="371">
                  <c:v>1/02/2050</c:v>
                </c:pt>
                <c:pt idx="372">
                  <c:v>1/03/2050</c:v>
                </c:pt>
                <c:pt idx="373">
                  <c:v>1/04/2050</c:v>
                </c:pt>
                <c:pt idx="374">
                  <c:v>1/05/2050</c:v>
                </c:pt>
                <c:pt idx="375">
                  <c:v>1/06/2050</c:v>
                </c:pt>
                <c:pt idx="376">
                  <c:v>1/07/2050</c:v>
                </c:pt>
                <c:pt idx="377">
                  <c:v>1/08/2050</c:v>
                </c:pt>
                <c:pt idx="378">
                  <c:v>1/09/2050</c:v>
                </c:pt>
                <c:pt idx="379">
                  <c:v>1/10/2050</c:v>
                </c:pt>
                <c:pt idx="380">
                  <c:v>1/11/2050</c:v>
                </c:pt>
              </c:strCache>
            </c:strRef>
          </c:cat>
          <c:val>
            <c:numRef>
              <c:f>_Hidden30!$B$2:$B$382</c:f>
              <c:numCache>
                <c:ptCount val="381"/>
                <c:pt idx="0">
                  <c:v>2910505848.629575</c:v>
                </c:pt>
                <c:pt idx="1">
                  <c:v>2892728052.539893</c:v>
                </c:pt>
                <c:pt idx="2">
                  <c:v>2874917734.75791</c:v>
                </c:pt>
                <c:pt idx="3">
                  <c:v>2856978392.684078</c:v>
                </c:pt>
                <c:pt idx="4">
                  <c:v>2838651676.718684</c:v>
                </c:pt>
                <c:pt idx="5">
                  <c:v>2819462428.072329</c:v>
                </c:pt>
                <c:pt idx="6">
                  <c:v>2801527264.034019</c:v>
                </c:pt>
                <c:pt idx="7">
                  <c:v>2783337547.728007</c:v>
                </c:pt>
                <c:pt idx="8">
                  <c:v>2765295643.154293</c:v>
                </c:pt>
                <c:pt idx="9">
                  <c:v>2747169842.098622</c:v>
                </c:pt>
                <c:pt idx="10">
                  <c:v>2729133565.575437</c:v>
                </c:pt>
                <c:pt idx="11">
                  <c:v>2710648800.460702</c:v>
                </c:pt>
                <c:pt idx="12">
                  <c:v>2691675837.587204</c:v>
                </c:pt>
                <c:pt idx="13">
                  <c:v>2673138483.456059</c:v>
                </c:pt>
                <c:pt idx="14">
                  <c:v>2654654781.325178</c:v>
                </c:pt>
                <c:pt idx="15">
                  <c:v>2634968158.171734</c:v>
                </c:pt>
                <c:pt idx="16">
                  <c:v>2616424011.613622</c:v>
                </c:pt>
                <c:pt idx="17">
                  <c:v>2597115395.739086</c:v>
                </c:pt>
                <c:pt idx="18">
                  <c:v>2578578317.352045</c:v>
                </c:pt>
                <c:pt idx="19">
                  <c:v>2560074169.95981</c:v>
                </c:pt>
                <c:pt idx="20">
                  <c:v>2541361229.117243</c:v>
                </c:pt>
                <c:pt idx="21">
                  <c:v>2523112112.604467</c:v>
                </c:pt>
                <c:pt idx="22">
                  <c:v>2504874597.906247</c:v>
                </c:pt>
                <c:pt idx="23">
                  <c:v>2485376835.296672</c:v>
                </c:pt>
                <c:pt idx="24">
                  <c:v>2464788990.380375</c:v>
                </c:pt>
                <c:pt idx="25">
                  <c:v>2445397997.284173</c:v>
                </c:pt>
                <c:pt idx="26">
                  <c:v>2426679595.069078</c:v>
                </c:pt>
                <c:pt idx="27">
                  <c:v>2406564800.30233</c:v>
                </c:pt>
                <c:pt idx="28">
                  <c:v>2387398372.251302</c:v>
                </c:pt>
                <c:pt idx="29">
                  <c:v>2367157539.248203</c:v>
                </c:pt>
                <c:pt idx="30">
                  <c:v>2347735803.1539</c:v>
                </c:pt>
                <c:pt idx="31">
                  <c:v>2329194233.175468</c:v>
                </c:pt>
                <c:pt idx="32">
                  <c:v>2310744541.682625</c:v>
                </c:pt>
                <c:pt idx="33">
                  <c:v>2292305587.484208</c:v>
                </c:pt>
                <c:pt idx="34">
                  <c:v>2273174482.270363</c:v>
                </c:pt>
                <c:pt idx="35">
                  <c:v>2254330516.357861</c:v>
                </c:pt>
                <c:pt idx="36">
                  <c:v>2236005563.529314</c:v>
                </c:pt>
                <c:pt idx="37">
                  <c:v>2217410002.536984</c:v>
                </c:pt>
                <c:pt idx="38">
                  <c:v>2197746914.028452</c:v>
                </c:pt>
                <c:pt idx="39">
                  <c:v>2179007848.407281</c:v>
                </c:pt>
                <c:pt idx="40">
                  <c:v>2160392979.232415</c:v>
                </c:pt>
                <c:pt idx="41">
                  <c:v>2141209375.806574</c:v>
                </c:pt>
                <c:pt idx="42">
                  <c:v>2122552810.15689</c:v>
                </c:pt>
                <c:pt idx="43">
                  <c:v>2103532664.547188</c:v>
                </c:pt>
                <c:pt idx="44">
                  <c:v>2084649823.422928</c:v>
                </c:pt>
                <c:pt idx="45">
                  <c:v>2065117600.503226</c:v>
                </c:pt>
                <c:pt idx="46">
                  <c:v>2046571919.969173</c:v>
                </c:pt>
                <c:pt idx="47">
                  <c:v>2027474121.623181</c:v>
                </c:pt>
                <c:pt idx="48">
                  <c:v>2008229109.657398</c:v>
                </c:pt>
                <c:pt idx="49">
                  <c:v>1989857957.829589</c:v>
                </c:pt>
                <c:pt idx="50">
                  <c:v>1970868892.437327</c:v>
                </c:pt>
                <c:pt idx="51">
                  <c:v>1951002133.712408</c:v>
                </c:pt>
                <c:pt idx="52">
                  <c:v>1931420004.443101</c:v>
                </c:pt>
                <c:pt idx="53">
                  <c:v>1912760019.893508</c:v>
                </c:pt>
                <c:pt idx="54">
                  <c:v>1894027063.206404</c:v>
                </c:pt>
                <c:pt idx="55">
                  <c:v>1875647616.637431</c:v>
                </c:pt>
                <c:pt idx="56">
                  <c:v>1857435024.77754</c:v>
                </c:pt>
                <c:pt idx="57">
                  <c:v>1839272393.710602</c:v>
                </c:pt>
                <c:pt idx="58">
                  <c:v>1820752461.968874</c:v>
                </c:pt>
                <c:pt idx="59">
                  <c:v>1802610899.098578</c:v>
                </c:pt>
                <c:pt idx="60">
                  <c:v>1784406883.385489</c:v>
                </c:pt>
                <c:pt idx="61">
                  <c:v>1766313820.778524</c:v>
                </c:pt>
                <c:pt idx="62">
                  <c:v>1748089359.75792</c:v>
                </c:pt>
                <c:pt idx="63">
                  <c:v>1730025507.485023</c:v>
                </c:pt>
                <c:pt idx="64">
                  <c:v>1711553032.155287</c:v>
                </c:pt>
                <c:pt idx="65">
                  <c:v>1693448101.46779</c:v>
                </c:pt>
                <c:pt idx="66">
                  <c:v>1675217022.599665</c:v>
                </c:pt>
                <c:pt idx="67">
                  <c:v>1657186025.071424</c:v>
                </c:pt>
                <c:pt idx="68">
                  <c:v>1639061984.074814</c:v>
                </c:pt>
                <c:pt idx="69">
                  <c:v>1621265752.740219</c:v>
                </c:pt>
                <c:pt idx="70">
                  <c:v>1603008386.925314</c:v>
                </c:pt>
                <c:pt idx="71">
                  <c:v>1585509963.821556</c:v>
                </c:pt>
                <c:pt idx="72">
                  <c:v>1568037161.391153</c:v>
                </c:pt>
                <c:pt idx="73">
                  <c:v>1550257996.39153</c:v>
                </c:pt>
                <c:pt idx="74">
                  <c:v>1533018484.400558</c:v>
                </c:pt>
                <c:pt idx="75">
                  <c:v>1515026724.643247</c:v>
                </c:pt>
                <c:pt idx="76">
                  <c:v>1497737710.126799</c:v>
                </c:pt>
                <c:pt idx="77">
                  <c:v>1480803474.255698</c:v>
                </c:pt>
                <c:pt idx="78">
                  <c:v>1463899365.186935</c:v>
                </c:pt>
                <c:pt idx="79">
                  <c:v>1447446547.452599</c:v>
                </c:pt>
                <c:pt idx="80">
                  <c:v>1430288312.748573</c:v>
                </c:pt>
                <c:pt idx="81">
                  <c:v>1414192070.235902</c:v>
                </c:pt>
                <c:pt idx="82">
                  <c:v>1398289015.976215</c:v>
                </c:pt>
                <c:pt idx="83">
                  <c:v>1382642509.575208</c:v>
                </c:pt>
                <c:pt idx="84">
                  <c:v>1366350405.199262</c:v>
                </c:pt>
                <c:pt idx="85">
                  <c:v>1350778032.915666</c:v>
                </c:pt>
                <c:pt idx="86">
                  <c:v>1335508298.375673</c:v>
                </c:pt>
                <c:pt idx="87">
                  <c:v>1319998328.562322</c:v>
                </c:pt>
                <c:pt idx="88">
                  <c:v>1304927646.777262</c:v>
                </c:pt>
                <c:pt idx="89">
                  <c:v>1289992071.605278</c:v>
                </c:pt>
                <c:pt idx="90">
                  <c:v>1274342445.80629</c:v>
                </c:pt>
                <c:pt idx="91">
                  <c:v>1259555126.833978</c:v>
                </c:pt>
                <c:pt idx="92">
                  <c:v>1245061727.875813</c:v>
                </c:pt>
                <c:pt idx="93">
                  <c:v>1230079186.895464</c:v>
                </c:pt>
                <c:pt idx="94">
                  <c:v>1215054543.081599</c:v>
                </c:pt>
                <c:pt idx="95">
                  <c:v>1201065414.869906</c:v>
                </c:pt>
                <c:pt idx="96">
                  <c:v>1187151946.708188</c:v>
                </c:pt>
                <c:pt idx="97">
                  <c:v>1172850645.370285</c:v>
                </c:pt>
                <c:pt idx="98">
                  <c:v>1159044915.845713</c:v>
                </c:pt>
                <c:pt idx="99">
                  <c:v>1143653742.917028</c:v>
                </c:pt>
                <c:pt idx="100">
                  <c:v>1130295152.696042</c:v>
                </c:pt>
                <c:pt idx="101">
                  <c:v>1117105645.251254</c:v>
                </c:pt>
                <c:pt idx="102">
                  <c:v>1103936557.565572</c:v>
                </c:pt>
                <c:pt idx="103">
                  <c:v>1090774304.502805</c:v>
                </c:pt>
                <c:pt idx="104">
                  <c:v>1077874928.002248</c:v>
                </c:pt>
                <c:pt idx="105">
                  <c:v>1064660557.335367</c:v>
                </c:pt>
                <c:pt idx="106">
                  <c:v>1051593710.033543</c:v>
                </c:pt>
                <c:pt idx="107">
                  <c:v>1038947128.942557</c:v>
                </c:pt>
                <c:pt idx="108">
                  <c:v>1025653759.857139</c:v>
                </c:pt>
                <c:pt idx="109">
                  <c:v>1013042689.878081</c:v>
                </c:pt>
                <c:pt idx="110">
                  <c:v>1000485635.607423</c:v>
                </c:pt>
                <c:pt idx="111">
                  <c:v>988262945.386858</c:v>
                </c:pt>
                <c:pt idx="112">
                  <c:v>975655114.121902</c:v>
                </c:pt>
                <c:pt idx="113">
                  <c:v>963742098.392649</c:v>
                </c:pt>
                <c:pt idx="114">
                  <c:v>951526852.565604</c:v>
                </c:pt>
                <c:pt idx="115">
                  <c:v>939760165.223994</c:v>
                </c:pt>
                <c:pt idx="116">
                  <c:v>928151676.166376</c:v>
                </c:pt>
                <c:pt idx="117">
                  <c:v>916400000.984218</c:v>
                </c:pt>
                <c:pt idx="118">
                  <c:v>904908718.300349</c:v>
                </c:pt>
                <c:pt idx="119">
                  <c:v>893433710.799136</c:v>
                </c:pt>
                <c:pt idx="120">
                  <c:v>881983776.9216</c:v>
                </c:pt>
                <c:pt idx="121">
                  <c:v>870591897.446308</c:v>
                </c:pt>
                <c:pt idx="122">
                  <c:v>859295184.28196</c:v>
                </c:pt>
                <c:pt idx="123">
                  <c:v>848072120.372753</c:v>
                </c:pt>
                <c:pt idx="124">
                  <c:v>836936842.233716</c:v>
                </c:pt>
                <c:pt idx="125">
                  <c:v>825876551.069257</c:v>
                </c:pt>
                <c:pt idx="126">
                  <c:v>814932724.276641</c:v>
                </c:pt>
                <c:pt idx="127">
                  <c:v>804073150.493745</c:v>
                </c:pt>
                <c:pt idx="128">
                  <c:v>793238751.493227</c:v>
                </c:pt>
                <c:pt idx="129">
                  <c:v>782070478.190348</c:v>
                </c:pt>
                <c:pt idx="130">
                  <c:v>771472888.903896</c:v>
                </c:pt>
                <c:pt idx="131">
                  <c:v>760569813.317085</c:v>
                </c:pt>
                <c:pt idx="132">
                  <c:v>749846237.027148</c:v>
                </c:pt>
                <c:pt idx="133">
                  <c:v>739470488.389333</c:v>
                </c:pt>
                <c:pt idx="134">
                  <c:v>729154090.27938</c:v>
                </c:pt>
                <c:pt idx="135">
                  <c:v>718962519.646932</c:v>
                </c:pt>
                <c:pt idx="136">
                  <c:v>708812959.236566</c:v>
                </c:pt>
                <c:pt idx="137">
                  <c:v>698893413.988102</c:v>
                </c:pt>
                <c:pt idx="138">
                  <c:v>689117391.692581</c:v>
                </c:pt>
                <c:pt idx="139">
                  <c:v>679352572.781464</c:v>
                </c:pt>
                <c:pt idx="140">
                  <c:v>669786123.687271</c:v>
                </c:pt>
                <c:pt idx="141">
                  <c:v>660263906.101803</c:v>
                </c:pt>
                <c:pt idx="142">
                  <c:v>650795070.849891</c:v>
                </c:pt>
                <c:pt idx="143">
                  <c:v>641261086.806924</c:v>
                </c:pt>
                <c:pt idx="144">
                  <c:v>631873956.709928</c:v>
                </c:pt>
                <c:pt idx="145">
                  <c:v>622472596.614117</c:v>
                </c:pt>
                <c:pt idx="146">
                  <c:v>613010140.341423</c:v>
                </c:pt>
                <c:pt idx="147">
                  <c:v>603916378.728291</c:v>
                </c:pt>
                <c:pt idx="148">
                  <c:v>594968943.473761</c:v>
                </c:pt>
                <c:pt idx="149">
                  <c:v>586143981.286398</c:v>
                </c:pt>
                <c:pt idx="150">
                  <c:v>577427429.986536</c:v>
                </c:pt>
                <c:pt idx="151">
                  <c:v>568846006.351249</c:v>
                </c:pt>
                <c:pt idx="152">
                  <c:v>560348899.379676</c:v>
                </c:pt>
                <c:pt idx="153">
                  <c:v>551919184.70023</c:v>
                </c:pt>
                <c:pt idx="154">
                  <c:v>543597479.58664</c:v>
                </c:pt>
                <c:pt idx="155">
                  <c:v>535346664.536428</c:v>
                </c:pt>
                <c:pt idx="156">
                  <c:v>527155779.21928</c:v>
                </c:pt>
                <c:pt idx="157">
                  <c:v>519039198.668018</c:v>
                </c:pt>
                <c:pt idx="158">
                  <c:v>510959618.875718</c:v>
                </c:pt>
                <c:pt idx="159">
                  <c:v>502918966.100508</c:v>
                </c:pt>
                <c:pt idx="160">
                  <c:v>494932076.213831</c:v>
                </c:pt>
                <c:pt idx="161">
                  <c:v>486982869.520801</c:v>
                </c:pt>
                <c:pt idx="162">
                  <c:v>479081110.753992</c:v>
                </c:pt>
                <c:pt idx="163">
                  <c:v>471227630.053537</c:v>
                </c:pt>
                <c:pt idx="164">
                  <c:v>463434989.510746</c:v>
                </c:pt>
                <c:pt idx="165">
                  <c:v>455563083.141026</c:v>
                </c:pt>
                <c:pt idx="166">
                  <c:v>447752729.713461</c:v>
                </c:pt>
                <c:pt idx="167">
                  <c:v>440128683.256566</c:v>
                </c:pt>
                <c:pt idx="168">
                  <c:v>432569505.352564</c:v>
                </c:pt>
                <c:pt idx="169">
                  <c:v>425087286.714596</c:v>
                </c:pt>
                <c:pt idx="170">
                  <c:v>417685781.481824</c:v>
                </c:pt>
                <c:pt idx="171">
                  <c:v>410364399.926358</c:v>
                </c:pt>
                <c:pt idx="172">
                  <c:v>403130377.544248</c:v>
                </c:pt>
                <c:pt idx="173">
                  <c:v>395997330.701871</c:v>
                </c:pt>
                <c:pt idx="174">
                  <c:v>388950006.254719</c:v>
                </c:pt>
                <c:pt idx="175">
                  <c:v>381979161.638207</c:v>
                </c:pt>
                <c:pt idx="176">
                  <c:v>375037441.103893</c:v>
                </c:pt>
                <c:pt idx="177">
                  <c:v>368102699.48527</c:v>
                </c:pt>
                <c:pt idx="178">
                  <c:v>361179908.697417</c:v>
                </c:pt>
                <c:pt idx="179">
                  <c:v>354262160.79478</c:v>
                </c:pt>
                <c:pt idx="180">
                  <c:v>347348184.399764</c:v>
                </c:pt>
                <c:pt idx="181">
                  <c:v>340454261.563141</c:v>
                </c:pt>
                <c:pt idx="182">
                  <c:v>333597652.135807</c:v>
                </c:pt>
                <c:pt idx="183">
                  <c:v>326510028.99132</c:v>
                </c:pt>
                <c:pt idx="184">
                  <c:v>319762869.803918</c:v>
                </c:pt>
                <c:pt idx="185">
                  <c:v>313081532.166939</c:v>
                </c:pt>
                <c:pt idx="186">
                  <c:v>306462115.298725</c:v>
                </c:pt>
                <c:pt idx="187">
                  <c:v>299901093.994534</c:v>
                </c:pt>
                <c:pt idx="188">
                  <c:v>293419850.149213</c:v>
                </c:pt>
                <c:pt idx="189">
                  <c:v>287012367.129225</c:v>
                </c:pt>
                <c:pt idx="190">
                  <c:v>280451869.292779</c:v>
                </c:pt>
                <c:pt idx="191">
                  <c:v>274171010.382404</c:v>
                </c:pt>
                <c:pt idx="192">
                  <c:v>266939416.394663</c:v>
                </c:pt>
                <c:pt idx="193">
                  <c:v>260780680.410942</c:v>
                </c:pt>
                <c:pt idx="194">
                  <c:v>254695385.802764</c:v>
                </c:pt>
                <c:pt idx="195">
                  <c:v>248714428.419835</c:v>
                </c:pt>
                <c:pt idx="196">
                  <c:v>242939425.550037</c:v>
                </c:pt>
                <c:pt idx="197">
                  <c:v>237311431.590538</c:v>
                </c:pt>
                <c:pt idx="198">
                  <c:v>231665018.455684</c:v>
                </c:pt>
                <c:pt idx="199">
                  <c:v>226348997.996655</c:v>
                </c:pt>
                <c:pt idx="200">
                  <c:v>221117869.518366</c:v>
                </c:pt>
                <c:pt idx="201">
                  <c:v>215916425.585527</c:v>
                </c:pt>
                <c:pt idx="202">
                  <c:v>210745510.222709</c:v>
                </c:pt>
                <c:pt idx="203">
                  <c:v>205601599.648715</c:v>
                </c:pt>
                <c:pt idx="204">
                  <c:v>200490317.196552</c:v>
                </c:pt>
                <c:pt idx="205">
                  <c:v>195439111.729922</c:v>
                </c:pt>
                <c:pt idx="206">
                  <c:v>190465875.243773</c:v>
                </c:pt>
                <c:pt idx="207">
                  <c:v>185602196.386384</c:v>
                </c:pt>
                <c:pt idx="208">
                  <c:v>180884497.138896</c:v>
                </c:pt>
                <c:pt idx="209">
                  <c:v>176320123.705213</c:v>
                </c:pt>
                <c:pt idx="210">
                  <c:v>171877236.709396</c:v>
                </c:pt>
                <c:pt idx="211">
                  <c:v>167551519.585828</c:v>
                </c:pt>
                <c:pt idx="212">
                  <c:v>163341779.524123</c:v>
                </c:pt>
                <c:pt idx="213">
                  <c:v>159240466.124148</c:v>
                </c:pt>
                <c:pt idx="214">
                  <c:v>155283890.927112</c:v>
                </c:pt>
                <c:pt idx="215">
                  <c:v>151417767.738959</c:v>
                </c:pt>
                <c:pt idx="216">
                  <c:v>147641048.572222</c:v>
                </c:pt>
                <c:pt idx="217">
                  <c:v>143924779.129968</c:v>
                </c:pt>
                <c:pt idx="218">
                  <c:v>140241560.151598</c:v>
                </c:pt>
                <c:pt idx="219">
                  <c:v>136580639.112472</c:v>
                </c:pt>
                <c:pt idx="220">
                  <c:v>132960566.604705</c:v>
                </c:pt>
                <c:pt idx="221">
                  <c:v>129375599.703309</c:v>
                </c:pt>
                <c:pt idx="222">
                  <c:v>125832551.601749</c:v>
                </c:pt>
                <c:pt idx="223">
                  <c:v>122333692.137685</c:v>
                </c:pt>
                <c:pt idx="224">
                  <c:v>118885768.384378</c:v>
                </c:pt>
                <c:pt idx="225">
                  <c:v>115484142.780853</c:v>
                </c:pt>
                <c:pt idx="226">
                  <c:v>112167656.025146</c:v>
                </c:pt>
                <c:pt idx="227">
                  <c:v>108927608.600093</c:v>
                </c:pt>
                <c:pt idx="228">
                  <c:v>105790620.570588</c:v>
                </c:pt>
                <c:pt idx="229">
                  <c:v>102759604.045326</c:v>
                </c:pt>
                <c:pt idx="230">
                  <c:v>99806167.229772</c:v>
                </c:pt>
                <c:pt idx="231">
                  <c:v>96934700.477798</c:v>
                </c:pt>
                <c:pt idx="232">
                  <c:v>94139234.677243</c:v>
                </c:pt>
                <c:pt idx="233">
                  <c:v>90888143.195018</c:v>
                </c:pt>
                <c:pt idx="234">
                  <c:v>88028290.106362</c:v>
                </c:pt>
                <c:pt idx="235">
                  <c:v>85341568.747396</c:v>
                </c:pt>
                <c:pt idx="236">
                  <c:v>82661068.739228</c:v>
                </c:pt>
                <c:pt idx="237">
                  <c:v>79978516.067468</c:v>
                </c:pt>
                <c:pt idx="238">
                  <c:v>77309282.566583</c:v>
                </c:pt>
                <c:pt idx="239">
                  <c:v>74645478.894486</c:v>
                </c:pt>
                <c:pt idx="240">
                  <c:v>71984746.599484</c:v>
                </c:pt>
                <c:pt idx="241">
                  <c:v>69334105.210105</c:v>
                </c:pt>
                <c:pt idx="242">
                  <c:v>66687492.799011</c:v>
                </c:pt>
                <c:pt idx="243">
                  <c:v>64051766.843648</c:v>
                </c:pt>
                <c:pt idx="244">
                  <c:v>61435676.287182</c:v>
                </c:pt>
                <c:pt idx="245">
                  <c:v>58837888.005397</c:v>
                </c:pt>
                <c:pt idx="246">
                  <c:v>56253768.402428</c:v>
                </c:pt>
                <c:pt idx="247">
                  <c:v>53694417.71154</c:v>
                </c:pt>
                <c:pt idx="248">
                  <c:v>51151498.992946</c:v>
                </c:pt>
                <c:pt idx="249">
                  <c:v>48637007.115982</c:v>
                </c:pt>
                <c:pt idx="250">
                  <c:v>46191714.665716</c:v>
                </c:pt>
                <c:pt idx="251">
                  <c:v>43766532.889566</c:v>
                </c:pt>
                <c:pt idx="252">
                  <c:v>41362628.685587</c:v>
                </c:pt>
                <c:pt idx="253">
                  <c:v>39007420.301938</c:v>
                </c:pt>
                <c:pt idx="254">
                  <c:v>36688810.805364</c:v>
                </c:pt>
                <c:pt idx="255">
                  <c:v>34448319.118928</c:v>
                </c:pt>
                <c:pt idx="256">
                  <c:v>32319763.151249</c:v>
                </c:pt>
                <c:pt idx="257">
                  <c:v>30310193.329695</c:v>
                </c:pt>
                <c:pt idx="258">
                  <c:v>28415262.932103</c:v>
                </c:pt>
                <c:pt idx="259">
                  <c:v>26668027.743631</c:v>
                </c:pt>
                <c:pt idx="260">
                  <c:v>25015166.463097</c:v>
                </c:pt>
                <c:pt idx="261">
                  <c:v>23409923.348383</c:v>
                </c:pt>
                <c:pt idx="262">
                  <c:v>21821767.077557</c:v>
                </c:pt>
                <c:pt idx="263">
                  <c:v>20243888.917385</c:v>
                </c:pt>
                <c:pt idx="264">
                  <c:v>18677220.791415</c:v>
                </c:pt>
                <c:pt idx="265">
                  <c:v>17132376.018317</c:v>
                </c:pt>
                <c:pt idx="266">
                  <c:v>15625325.75533</c:v>
                </c:pt>
                <c:pt idx="267">
                  <c:v>14174798.405894</c:v>
                </c:pt>
                <c:pt idx="268">
                  <c:v>12894578.810724</c:v>
                </c:pt>
                <c:pt idx="269">
                  <c:v>11726230.912374</c:v>
                </c:pt>
                <c:pt idx="270">
                  <c:v>10669332.455818</c:v>
                </c:pt>
                <c:pt idx="271">
                  <c:v>9682431.519947</c:v>
                </c:pt>
                <c:pt idx="272">
                  <c:v>8768531.468083</c:v>
                </c:pt>
                <c:pt idx="273">
                  <c:v>7919078.724735</c:v>
                </c:pt>
                <c:pt idx="274">
                  <c:v>7191819.573884</c:v>
                </c:pt>
                <c:pt idx="275">
                  <c:v>6558683.332499</c:v>
                </c:pt>
                <c:pt idx="276">
                  <c:v>6007130.261534</c:v>
                </c:pt>
                <c:pt idx="277">
                  <c:v>5513085.025745</c:v>
                </c:pt>
                <c:pt idx="278">
                  <c:v>5041441.452628</c:v>
                </c:pt>
                <c:pt idx="279">
                  <c:v>4590066.747499</c:v>
                </c:pt>
                <c:pt idx="280">
                  <c:v>4180549.12322</c:v>
                </c:pt>
                <c:pt idx="281">
                  <c:v>3787985.039241</c:v>
                </c:pt>
                <c:pt idx="282">
                  <c:v>3419227.932842</c:v>
                </c:pt>
                <c:pt idx="283">
                  <c:v>3075343.575925</c:v>
                </c:pt>
                <c:pt idx="284">
                  <c:v>2762919.207903</c:v>
                </c:pt>
                <c:pt idx="285">
                  <c:v>2472806.323616</c:v>
                </c:pt>
                <c:pt idx="286">
                  <c:v>2211005.403743</c:v>
                </c:pt>
                <c:pt idx="287">
                  <c:v>1970169.684204</c:v>
                </c:pt>
                <c:pt idx="288">
                  <c:v>1761801.625325</c:v>
                </c:pt>
                <c:pt idx="289">
                  <c:v>1594924.745244</c:v>
                </c:pt>
                <c:pt idx="290">
                  <c:v>1458165.841751</c:v>
                </c:pt>
                <c:pt idx="291">
                  <c:v>1355379.616518</c:v>
                </c:pt>
                <c:pt idx="292">
                  <c:v>1278145.863032</c:v>
                </c:pt>
                <c:pt idx="293">
                  <c:v>1219270.207912</c:v>
                </c:pt>
                <c:pt idx="294">
                  <c:v>1177897.74</c:v>
                </c:pt>
                <c:pt idx="295">
                  <c:v>1145922.17</c:v>
                </c:pt>
                <c:pt idx="296">
                  <c:v>1113876.26</c:v>
                </c:pt>
                <c:pt idx="297">
                  <c:v>1081759.81</c:v>
                </c:pt>
                <c:pt idx="298">
                  <c:v>1049572.74</c:v>
                </c:pt>
                <c:pt idx="299">
                  <c:v>1017314.76</c:v>
                </c:pt>
                <c:pt idx="300">
                  <c:v>984985.87</c:v>
                </c:pt>
                <c:pt idx="301">
                  <c:v>953023.75</c:v>
                </c:pt>
                <c:pt idx="302">
                  <c:v>920991.17</c:v>
                </c:pt>
                <c:pt idx="303">
                  <c:v>890755.43</c:v>
                </c:pt>
                <c:pt idx="304">
                  <c:v>860453.44</c:v>
                </c:pt>
                <c:pt idx="305">
                  <c:v>830084.83</c:v>
                </c:pt>
                <c:pt idx="306">
                  <c:v>800720.37</c:v>
                </c:pt>
                <c:pt idx="307">
                  <c:v>771292.13</c:v>
                </c:pt>
                <c:pt idx="308">
                  <c:v>742539.92</c:v>
                </c:pt>
                <c:pt idx="309">
                  <c:v>715776.69</c:v>
                </c:pt>
                <c:pt idx="310">
                  <c:v>688953.01</c:v>
                </c:pt>
                <c:pt idx="311">
                  <c:v>662068.73</c:v>
                </c:pt>
                <c:pt idx="312">
                  <c:v>635123.76</c:v>
                </c:pt>
                <c:pt idx="313">
                  <c:v>610865.6</c:v>
                </c:pt>
                <c:pt idx="314">
                  <c:v>587690.5</c:v>
                </c:pt>
                <c:pt idx="315">
                  <c:v>567468.52</c:v>
                </c:pt>
                <c:pt idx="316">
                  <c:v>549220.42</c:v>
                </c:pt>
                <c:pt idx="317">
                  <c:v>534283.69</c:v>
                </c:pt>
                <c:pt idx="318">
                  <c:v>520721.91</c:v>
                </c:pt>
                <c:pt idx="319">
                  <c:v>507622.12</c:v>
                </c:pt>
                <c:pt idx="320">
                  <c:v>495794.29</c:v>
                </c:pt>
                <c:pt idx="321">
                  <c:v>484633.07</c:v>
                </c:pt>
                <c:pt idx="322">
                  <c:v>473445.93</c:v>
                </c:pt>
                <c:pt idx="323">
                  <c:v>463035</c:v>
                </c:pt>
                <c:pt idx="324">
                  <c:v>453062.66</c:v>
                </c:pt>
                <c:pt idx="325">
                  <c:v>443518.66</c:v>
                </c:pt>
                <c:pt idx="326">
                  <c:v>433952.81</c:v>
                </c:pt>
                <c:pt idx="327">
                  <c:v>425315.17</c:v>
                </c:pt>
                <c:pt idx="328">
                  <c:v>416657.75</c:v>
                </c:pt>
                <c:pt idx="329">
                  <c:v>407980.4</c:v>
                </c:pt>
                <c:pt idx="330">
                  <c:v>399283.09</c:v>
                </c:pt>
                <c:pt idx="331">
                  <c:v>390565.74</c:v>
                </c:pt>
                <c:pt idx="332">
                  <c:v>382776.72</c:v>
                </c:pt>
                <c:pt idx="333">
                  <c:v>376845.88</c:v>
                </c:pt>
                <c:pt idx="334">
                  <c:v>121467.55</c:v>
                </c:pt>
                <c:pt idx="335">
                  <c:v>66075.66</c:v>
                </c:pt>
                <c:pt idx="336">
                  <c:v>60670.19</c:v>
                </c:pt>
                <c:pt idx="337">
                  <c:v>56000.29</c:v>
                </c:pt>
                <c:pt idx="338">
                  <c:v>52347.44</c:v>
                </c:pt>
                <c:pt idx="339">
                  <c:v>49776.23</c:v>
                </c:pt>
                <c:pt idx="340">
                  <c:v>47197.92</c:v>
                </c:pt>
                <c:pt idx="341">
                  <c:v>44612.52</c:v>
                </c:pt>
                <c:pt idx="342">
                  <c:v>42018.58</c:v>
                </c:pt>
                <c:pt idx="343">
                  <c:v>40727.6</c:v>
                </c:pt>
                <c:pt idx="344">
                  <c:v>39431.41</c:v>
                </c:pt>
                <c:pt idx="345">
                  <c:v>38128.99</c:v>
                </c:pt>
                <c:pt idx="346">
                  <c:v>37099.14</c:v>
                </c:pt>
                <c:pt idx="347">
                  <c:v>36065.25</c:v>
                </c:pt>
                <c:pt idx="348">
                  <c:v>35027.29</c:v>
                </c:pt>
                <c:pt idx="349">
                  <c:v>33985.26</c:v>
                </c:pt>
                <c:pt idx="350">
                  <c:v>32939.14</c:v>
                </c:pt>
                <c:pt idx="351">
                  <c:v>31888.9</c:v>
                </c:pt>
                <c:pt idx="352">
                  <c:v>30834.54</c:v>
                </c:pt>
                <c:pt idx="353">
                  <c:v>29776.04</c:v>
                </c:pt>
                <c:pt idx="354">
                  <c:v>28713.38</c:v>
                </c:pt>
                <c:pt idx="355">
                  <c:v>27646.54</c:v>
                </c:pt>
                <c:pt idx="356">
                  <c:v>26575.52</c:v>
                </c:pt>
                <c:pt idx="357">
                  <c:v>25500.3</c:v>
                </c:pt>
                <c:pt idx="358">
                  <c:v>24420.83</c:v>
                </c:pt>
                <c:pt idx="359">
                  <c:v>23337.13</c:v>
                </c:pt>
                <c:pt idx="360">
                  <c:v>22249.18</c:v>
                </c:pt>
                <c:pt idx="361">
                  <c:v>21156.96</c:v>
                </c:pt>
                <c:pt idx="362">
                  <c:v>20060.45</c:v>
                </c:pt>
                <c:pt idx="363">
                  <c:v>18959.62</c:v>
                </c:pt>
                <c:pt idx="364">
                  <c:v>17854.47</c:v>
                </c:pt>
                <c:pt idx="365">
                  <c:v>16744.99</c:v>
                </c:pt>
                <c:pt idx="366">
                  <c:v>15631.15</c:v>
                </c:pt>
                <c:pt idx="367">
                  <c:v>14512.92</c:v>
                </c:pt>
                <c:pt idx="368">
                  <c:v>13390.32</c:v>
                </c:pt>
                <c:pt idx="369">
                  <c:v>12263.28</c:v>
                </c:pt>
                <c:pt idx="370">
                  <c:v>11131.84</c:v>
                </c:pt>
                <c:pt idx="371">
                  <c:v>9995.94</c:v>
                </c:pt>
                <c:pt idx="372">
                  <c:v>8855.58</c:v>
                </c:pt>
                <c:pt idx="373">
                  <c:v>7710.75</c:v>
                </c:pt>
                <c:pt idx="374">
                  <c:v>6561.43</c:v>
                </c:pt>
                <c:pt idx="375">
                  <c:v>5478.52</c:v>
                </c:pt>
                <c:pt idx="376">
                  <c:v>4391.37</c:v>
                </c:pt>
                <c:pt idx="377">
                  <c:v>3299.96</c:v>
                </c:pt>
                <c:pt idx="378">
                  <c:v>2204.28</c:v>
                </c:pt>
                <c:pt idx="379">
                  <c:v>1104.29</c:v>
                </c:pt>
                <c:pt idx="380">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_Hidden30!$A$2:$A$382</c:f>
              <c:strCache>
                <c:ptCount val="381"/>
                <c:pt idx="0">
                  <c:v>1/03/2019</c:v>
                </c:pt>
                <c:pt idx="1">
                  <c:v>1/04/2019</c:v>
                </c:pt>
                <c:pt idx="2">
                  <c:v>1/05/2019</c:v>
                </c:pt>
                <c:pt idx="3">
                  <c:v>1/06/2019</c:v>
                </c:pt>
                <c:pt idx="4">
                  <c:v>1/07/2019</c:v>
                </c:pt>
                <c:pt idx="5">
                  <c:v>1/08/2019</c:v>
                </c:pt>
                <c:pt idx="6">
                  <c:v>1/09/2019</c:v>
                </c:pt>
                <c:pt idx="7">
                  <c:v>1/10/2019</c:v>
                </c:pt>
                <c:pt idx="8">
                  <c:v>1/11/2019</c:v>
                </c:pt>
                <c:pt idx="9">
                  <c:v>1/12/2019</c:v>
                </c:pt>
                <c:pt idx="10">
                  <c:v>1/01/2020</c:v>
                </c:pt>
                <c:pt idx="11">
                  <c:v>1/02/2020</c:v>
                </c:pt>
                <c:pt idx="12">
                  <c:v>1/03/2020</c:v>
                </c:pt>
                <c:pt idx="13">
                  <c:v>1/04/2020</c:v>
                </c:pt>
                <c:pt idx="14">
                  <c:v>1/05/2020</c:v>
                </c:pt>
                <c:pt idx="15">
                  <c:v>1/06/2020</c:v>
                </c:pt>
                <c:pt idx="16">
                  <c:v>1/07/2020</c:v>
                </c:pt>
                <c:pt idx="17">
                  <c:v>1/08/2020</c:v>
                </c:pt>
                <c:pt idx="18">
                  <c:v>1/09/2020</c:v>
                </c:pt>
                <c:pt idx="19">
                  <c:v>1/10/2020</c:v>
                </c:pt>
                <c:pt idx="20">
                  <c:v>1/11/2020</c:v>
                </c:pt>
                <c:pt idx="21">
                  <c:v>1/12/2020</c:v>
                </c:pt>
                <c:pt idx="22">
                  <c:v>1/01/2021</c:v>
                </c:pt>
                <c:pt idx="23">
                  <c:v>1/02/2021</c:v>
                </c:pt>
                <c:pt idx="24">
                  <c:v>1/03/2021</c:v>
                </c:pt>
                <c:pt idx="25">
                  <c:v>1/04/2021</c:v>
                </c:pt>
                <c:pt idx="26">
                  <c:v>1/05/2021</c:v>
                </c:pt>
                <c:pt idx="27">
                  <c:v>1/06/2021</c:v>
                </c:pt>
                <c:pt idx="28">
                  <c:v>1/07/2021</c:v>
                </c:pt>
                <c:pt idx="29">
                  <c:v>1/08/2021</c:v>
                </c:pt>
                <c:pt idx="30">
                  <c:v>1/09/2021</c:v>
                </c:pt>
                <c:pt idx="31">
                  <c:v>1/10/2021</c:v>
                </c:pt>
                <c:pt idx="32">
                  <c:v>1/11/2021</c:v>
                </c:pt>
                <c:pt idx="33">
                  <c:v>1/12/2021</c:v>
                </c:pt>
                <c:pt idx="34">
                  <c:v>1/01/2022</c:v>
                </c:pt>
                <c:pt idx="35">
                  <c:v>1/02/2022</c:v>
                </c:pt>
                <c:pt idx="36">
                  <c:v>1/03/2022</c:v>
                </c:pt>
                <c:pt idx="37">
                  <c:v>1/04/2022</c:v>
                </c:pt>
                <c:pt idx="38">
                  <c:v>1/05/2022</c:v>
                </c:pt>
                <c:pt idx="39">
                  <c:v>1/06/2022</c:v>
                </c:pt>
                <c:pt idx="40">
                  <c:v>1/07/2022</c:v>
                </c:pt>
                <c:pt idx="41">
                  <c:v>1/08/2022</c:v>
                </c:pt>
                <c:pt idx="42">
                  <c:v>1/09/2022</c:v>
                </c:pt>
                <c:pt idx="43">
                  <c:v>1/10/2022</c:v>
                </c:pt>
                <c:pt idx="44">
                  <c:v>1/11/2022</c:v>
                </c:pt>
                <c:pt idx="45">
                  <c:v>1/12/2022</c:v>
                </c:pt>
                <c:pt idx="46">
                  <c:v>1/01/2023</c:v>
                </c:pt>
                <c:pt idx="47">
                  <c:v>1/02/2023</c:v>
                </c:pt>
                <c:pt idx="48">
                  <c:v>1/03/2023</c:v>
                </c:pt>
                <c:pt idx="49">
                  <c:v>1/04/2023</c:v>
                </c:pt>
                <c:pt idx="50">
                  <c:v>1/05/2023</c:v>
                </c:pt>
                <c:pt idx="51">
                  <c:v>1/06/2023</c:v>
                </c:pt>
                <c:pt idx="52">
                  <c:v>1/07/2023</c:v>
                </c:pt>
                <c:pt idx="53">
                  <c:v>1/08/2023</c:v>
                </c:pt>
                <c:pt idx="54">
                  <c:v>1/09/2023</c:v>
                </c:pt>
                <c:pt idx="55">
                  <c:v>1/10/2023</c:v>
                </c:pt>
                <c:pt idx="56">
                  <c:v>1/11/2023</c:v>
                </c:pt>
                <c:pt idx="57">
                  <c:v>1/12/2023</c:v>
                </c:pt>
                <c:pt idx="58">
                  <c:v>1/01/2024</c:v>
                </c:pt>
                <c:pt idx="59">
                  <c:v>1/02/2024</c:v>
                </c:pt>
                <c:pt idx="60">
                  <c:v>1/03/2024</c:v>
                </c:pt>
                <c:pt idx="61">
                  <c:v>1/04/2024</c:v>
                </c:pt>
                <c:pt idx="62">
                  <c:v>1/05/2024</c:v>
                </c:pt>
                <c:pt idx="63">
                  <c:v>1/06/2024</c:v>
                </c:pt>
                <c:pt idx="64">
                  <c:v>1/07/2024</c:v>
                </c:pt>
                <c:pt idx="65">
                  <c:v>1/08/2024</c:v>
                </c:pt>
                <c:pt idx="66">
                  <c:v>1/09/2024</c:v>
                </c:pt>
                <c:pt idx="67">
                  <c:v>1/10/2024</c:v>
                </c:pt>
                <c:pt idx="68">
                  <c:v>1/11/2024</c:v>
                </c:pt>
                <c:pt idx="69">
                  <c:v>1/12/2024</c:v>
                </c:pt>
                <c:pt idx="70">
                  <c:v>1/01/2025</c:v>
                </c:pt>
                <c:pt idx="71">
                  <c:v>1/02/2025</c:v>
                </c:pt>
                <c:pt idx="72">
                  <c:v>1/03/2025</c:v>
                </c:pt>
                <c:pt idx="73">
                  <c:v>1/04/2025</c:v>
                </c:pt>
                <c:pt idx="74">
                  <c:v>1/05/2025</c:v>
                </c:pt>
                <c:pt idx="75">
                  <c:v>1/06/2025</c:v>
                </c:pt>
                <c:pt idx="76">
                  <c:v>1/07/2025</c:v>
                </c:pt>
                <c:pt idx="77">
                  <c:v>1/08/2025</c:v>
                </c:pt>
                <c:pt idx="78">
                  <c:v>1/09/2025</c:v>
                </c:pt>
                <c:pt idx="79">
                  <c:v>1/10/2025</c:v>
                </c:pt>
                <c:pt idx="80">
                  <c:v>1/11/2025</c:v>
                </c:pt>
                <c:pt idx="81">
                  <c:v>1/12/2025</c:v>
                </c:pt>
                <c:pt idx="82">
                  <c:v>1/01/2026</c:v>
                </c:pt>
                <c:pt idx="83">
                  <c:v>1/02/2026</c:v>
                </c:pt>
                <c:pt idx="84">
                  <c:v>1/03/2026</c:v>
                </c:pt>
                <c:pt idx="85">
                  <c:v>1/04/2026</c:v>
                </c:pt>
                <c:pt idx="86">
                  <c:v>1/05/2026</c:v>
                </c:pt>
                <c:pt idx="87">
                  <c:v>1/06/2026</c:v>
                </c:pt>
                <c:pt idx="88">
                  <c:v>1/07/2026</c:v>
                </c:pt>
                <c:pt idx="89">
                  <c:v>1/08/2026</c:v>
                </c:pt>
                <c:pt idx="90">
                  <c:v>1/09/2026</c:v>
                </c:pt>
                <c:pt idx="91">
                  <c:v>1/10/2026</c:v>
                </c:pt>
                <c:pt idx="92">
                  <c:v>1/11/2026</c:v>
                </c:pt>
                <c:pt idx="93">
                  <c:v>1/12/2026</c:v>
                </c:pt>
                <c:pt idx="94">
                  <c:v>1/01/2027</c:v>
                </c:pt>
                <c:pt idx="95">
                  <c:v>1/02/2027</c:v>
                </c:pt>
                <c:pt idx="96">
                  <c:v>1/03/2027</c:v>
                </c:pt>
                <c:pt idx="97">
                  <c:v>1/04/2027</c:v>
                </c:pt>
                <c:pt idx="98">
                  <c:v>1/05/2027</c:v>
                </c:pt>
                <c:pt idx="99">
                  <c:v>1/06/2027</c:v>
                </c:pt>
                <c:pt idx="100">
                  <c:v>1/07/2027</c:v>
                </c:pt>
                <c:pt idx="101">
                  <c:v>1/08/2027</c:v>
                </c:pt>
                <c:pt idx="102">
                  <c:v>1/09/2027</c:v>
                </c:pt>
                <c:pt idx="103">
                  <c:v>1/10/2027</c:v>
                </c:pt>
                <c:pt idx="104">
                  <c:v>1/11/2027</c:v>
                </c:pt>
                <c:pt idx="105">
                  <c:v>1/12/2027</c:v>
                </c:pt>
                <c:pt idx="106">
                  <c:v>1/01/2028</c:v>
                </c:pt>
                <c:pt idx="107">
                  <c:v>1/02/2028</c:v>
                </c:pt>
                <c:pt idx="108">
                  <c:v>1/03/2028</c:v>
                </c:pt>
                <c:pt idx="109">
                  <c:v>1/04/2028</c:v>
                </c:pt>
                <c:pt idx="110">
                  <c:v>1/05/2028</c:v>
                </c:pt>
                <c:pt idx="111">
                  <c:v>1/06/2028</c:v>
                </c:pt>
                <c:pt idx="112">
                  <c:v>1/07/2028</c:v>
                </c:pt>
                <c:pt idx="113">
                  <c:v>1/08/2028</c:v>
                </c:pt>
                <c:pt idx="114">
                  <c:v>1/09/2028</c:v>
                </c:pt>
                <c:pt idx="115">
                  <c:v>1/10/2028</c:v>
                </c:pt>
                <c:pt idx="116">
                  <c:v>1/11/2028</c:v>
                </c:pt>
                <c:pt idx="117">
                  <c:v>1/12/2028</c:v>
                </c:pt>
                <c:pt idx="118">
                  <c:v>1/01/2029</c:v>
                </c:pt>
                <c:pt idx="119">
                  <c:v>1/02/2029</c:v>
                </c:pt>
                <c:pt idx="120">
                  <c:v>1/03/2029</c:v>
                </c:pt>
                <c:pt idx="121">
                  <c:v>1/04/2029</c:v>
                </c:pt>
                <c:pt idx="122">
                  <c:v>1/05/2029</c:v>
                </c:pt>
                <c:pt idx="123">
                  <c:v>1/06/2029</c:v>
                </c:pt>
                <c:pt idx="124">
                  <c:v>1/07/2029</c:v>
                </c:pt>
                <c:pt idx="125">
                  <c:v>1/08/2029</c:v>
                </c:pt>
                <c:pt idx="126">
                  <c:v>1/09/2029</c:v>
                </c:pt>
                <c:pt idx="127">
                  <c:v>1/10/2029</c:v>
                </c:pt>
                <c:pt idx="128">
                  <c:v>1/11/2029</c:v>
                </c:pt>
                <c:pt idx="129">
                  <c:v>1/12/2029</c:v>
                </c:pt>
                <c:pt idx="130">
                  <c:v>1/01/2030</c:v>
                </c:pt>
                <c:pt idx="131">
                  <c:v>1/02/2030</c:v>
                </c:pt>
                <c:pt idx="132">
                  <c:v>1/03/2030</c:v>
                </c:pt>
                <c:pt idx="133">
                  <c:v>1/04/2030</c:v>
                </c:pt>
                <c:pt idx="134">
                  <c:v>1/05/2030</c:v>
                </c:pt>
                <c:pt idx="135">
                  <c:v>1/06/2030</c:v>
                </c:pt>
                <c:pt idx="136">
                  <c:v>1/07/2030</c:v>
                </c:pt>
                <c:pt idx="137">
                  <c:v>1/08/2030</c:v>
                </c:pt>
                <c:pt idx="138">
                  <c:v>1/09/2030</c:v>
                </c:pt>
                <c:pt idx="139">
                  <c:v>1/10/2030</c:v>
                </c:pt>
                <c:pt idx="140">
                  <c:v>1/11/2030</c:v>
                </c:pt>
                <c:pt idx="141">
                  <c:v>1/12/2030</c:v>
                </c:pt>
                <c:pt idx="142">
                  <c:v>1/01/2031</c:v>
                </c:pt>
                <c:pt idx="143">
                  <c:v>1/02/2031</c:v>
                </c:pt>
                <c:pt idx="144">
                  <c:v>1/03/2031</c:v>
                </c:pt>
                <c:pt idx="145">
                  <c:v>1/04/2031</c:v>
                </c:pt>
                <c:pt idx="146">
                  <c:v>1/05/2031</c:v>
                </c:pt>
                <c:pt idx="147">
                  <c:v>1/06/2031</c:v>
                </c:pt>
                <c:pt idx="148">
                  <c:v>1/07/2031</c:v>
                </c:pt>
                <c:pt idx="149">
                  <c:v>1/08/2031</c:v>
                </c:pt>
                <c:pt idx="150">
                  <c:v>1/09/2031</c:v>
                </c:pt>
                <c:pt idx="151">
                  <c:v>1/10/2031</c:v>
                </c:pt>
                <c:pt idx="152">
                  <c:v>1/11/2031</c:v>
                </c:pt>
                <c:pt idx="153">
                  <c:v>1/12/2031</c:v>
                </c:pt>
                <c:pt idx="154">
                  <c:v>1/01/2032</c:v>
                </c:pt>
                <c:pt idx="155">
                  <c:v>1/02/2032</c:v>
                </c:pt>
                <c:pt idx="156">
                  <c:v>1/03/2032</c:v>
                </c:pt>
                <c:pt idx="157">
                  <c:v>1/04/2032</c:v>
                </c:pt>
                <c:pt idx="158">
                  <c:v>1/05/2032</c:v>
                </c:pt>
                <c:pt idx="159">
                  <c:v>1/06/2032</c:v>
                </c:pt>
                <c:pt idx="160">
                  <c:v>1/07/2032</c:v>
                </c:pt>
                <c:pt idx="161">
                  <c:v>1/08/2032</c:v>
                </c:pt>
                <c:pt idx="162">
                  <c:v>1/09/2032</c:v>
                </c:pt>
                <c:pt idx="163">
                  <c:v>1/10/2032</c:v>
                </c:pt>
                <c:pt idx="164">
                  <c:v>1/11/2032</c:v>
                </c:pt>
                <c:pt idx="165">
                  <c:v>1/12/2032</c:v>
                </c:pt>
                <c:pt idx="166">
                  <c:v>1/01/2033</c:v>
                </c:pt>
                <c:pt idx="167">
                  <c:v>1/02/2033</c:v>
                </c:pt>
                <c:pt idx="168">
                  <c:v>1/03/2033</c:v>
                </c:pt>
                <c:pt idx="169">
                  <c:v>1/04/2033</c:v>
                </c:pt>
                <c:pt idx="170">
                  <c:v>1/05/2033</c:v>
                </c:pt>
                <c:pt idx="171">
                  <c:v>1/06/2033</c:v>
                </c:pt>
                <c:pt idx="172">
                  <c:v>1/07/2033</c:v>
                </c:pt>
                <c:pt idx="173">
                  <c:v>1/08/2033</c:v>
                </c:pt>
                <c:pt idx="174">
                  <c:v>1/09/2033</c:v>
                </c:pt>
                <c:pt idx="175">
                  <c:v>1/10/2033</c:v>
                </c:pt>
                <c:pt idx="176">
                  <c:v>1/11/2033</c:v>
                </c:pt>
                <c:pt idx="177">
                  <c:v>1/12/2033</c:v>
                </c:pt>
                <c:pt idx="178">
                  <c:v>1/01/2034</c:v>
                </c:pt>
                <c:pt idx="179">
                  <c:v>1/02/2034</c:v>
                </c:pt>
                <c:pt idx="180">
                  <c:v>1/03/2034</c:v>
                </c:pt>
                <c:pt idx="181">
                  <c:v>1/04/2034</c:v>
                </c:pt>
                <c:pt idx="182">
                  <c:v>1/05/2034</c:v>
                </c:pt>
                <c:pt idx="183">
                  <c:v>1/06/2034</c:v>
                </c:pt>
                <c:pt idx="184">
                  <c:v>1/07/2034</c:v>
                </c:pt>
                <c:pt idx="185">
                  <c:v>1/08/2034</c:v>
                </c:pt>
                <c:pt idx="186">
                  <c:v>1/09/2034</c:v>
                </c:pt>
                <c:pt idx="187">
                  <c:v>1/10/2034</c:v>
                </c:pt>
                <c:pt idx="188">
                  <c:v>1/11/2034</c:v>
                </c:pt>
                <c:pt idx="189">
                  <c:v>1/12/2034</c:v>
                </c:pt>
                <c:pt idx="190">
                  <c:v>1/01/2035</c:v>
                </c:pt>
                <c:pt idx="191">
                  <c:v>1/02/2035</c:v>
                </c:pt>
                <c:pt idx="192">
                  <c:v>1/03/2035</c:v>
                </c:pt>
                <c:pt idx="193">
                  <c:v>1/04/2035</c:v>
                </c:pt>
                <c:pt idx="194">
                  <c:v>1/05/2035</c:v>
                </c:pt>
                <c:pt idx="195">
                  <c:v>1/06/2035</c:v>
                </c:pt>
                <c:pt idx="196">
                  <c:v>1/07/2035</c:v>
                </c:pt>
                <c:pt idx="197">
                  <c:v>1/08/2035</c:v>
                </c:pt>
                <c:pt idx="198">
                  <c:v>1/09/2035</c:v>
                </c:pt>
                <c:pt idx="199">
                  <c:v>1/10/2035</c:v>
                </c:pt>
                <c:pt idx="200">
                  <c:v>1/11/2035</c:v>
                </c:pt>
                <c:pt idx="201">
                  <c:v>1/12/2035</c:v>
                </c:pt>
                <c:pt idx="202">
                  <c:v>1/01/2036</c:v>
                </c:pt>
                <c:pt idx="203">
                  <c:v>1/02/2036</c:v>
                </c:pt>
                <c:pt idx="204">
                  <c:v>1/03/2036</c:v>
                </c:pt>
                <c:pt idx="205">
                  <c:v>1/04/2036</c:v>
                </c:pt>
                <c:pt idx="206">
                  <c:v>1/05/2036</c:v>
                </c:pt>
                <c:pt idx="207">
                  <c:v>1/06/2036</c:v>
                </c:pt>
                <c:pt idx="208">
                  <c:v>1/07/2036</c:v>
                </c:pt>
                <c:pt idx="209">
                  <c:v>1/08/2036</c:v>
                </c:pt>
                <c:pt idx="210">
                  <c:v>1/09/2036</c:v>
                </c:pt>
                <c:pt idx="211">
                  <c:v>1/10/2036</c:v>
                </c:pt>
                <c:pt idx="212">
                  <c:v>1/11/2036</c:v>
                </c:pt>
                <c:pt idx="213">
                  <c:v>1/12/2036</c:v>
                </c:pt>
                <c:pt idx="214">
                  <c:v>1/01/2037</c:v>
                </c:pt>
                <c:pt idx="215">
                  <c:v>1/02/2037</c:v>
                </c:pt>
                <c:pt idx="216">
                  <c:v>1/03/2037</c:v>
                </c:pt>
                <c:pt idx="217">
                  <c:v>1/04/2037</c:v>
                </c:pt>
                <c:pt idx="218">
                  <c:v>1/05/2037</c:v>
                </c:pt>
                <c:pt idx="219">
                  <c:v>1/06/2037</c:v>
                </c:pt>
                <c:pt idx="220">
                  <c:v>1/07/2037</c:v>
                </c:pt>
                <c:pt idx="221">
                  <c:v>1/08/2037</c:v>
                </c:pt>
                <c:pt idx="222">
                  <c:v>1/09/2037</c:v>
                </c:pt>
                <c:pt idx="223">
                  <c:v>1/10/2037</c:v>
                </c:pt>
                <c:pt idx="224">
                  <c:v>1/11/2037</c:v>
                </c:pt>
                <c:pt idx="225">
                  <c:v>1/12/2037</c:v>
                </c:pt>
                <c:pt idx="226">
                  <c:v>1/01/2038</c:v>
                </c:pt>
                <c:pt idx="227">
                  <c:v>1/02/2038</c:v>
                </c:pt>
                <c:pt idx="228">
                  <c:v>1/03/2038</c:v>
                </c:pt>
                <c:pt idx="229">
                  <c:v>1/04/2038</c:v>
                </c:pt>
                <c:pt idx="230">
                  <c:v>1/05/2038</c:v>
                </c:pt>
                <c:pt idx="231">
                  <c:v>1/06/2038</c:v>
                </c:pt>
                <c:pt idx="232">
                  <c:v>1/07/2038</c:v>
                </c:pt>
                <c:pt idx="233">
                  <c:v>1/08/2038</c:v>
                </c:pt>
                <c:pt idx="234">
                  <c:v>1/09/2038</c:v>
                </c:pt>
                <c:pt idx="235">
                  <c:v>1/10/2038</c:v>
                </c:pt>
                <c:pt idx="236">
                  <c:v>1/11/2038</c:v>
                </c:pt>
                <c:pt idx="237">
                  <c:v>1/12/2038</c:v>
                </c:pt>
                <c:pt idx="238">
                  <c:v>1/01/2039</c:v>
                </c:pt>
                <c:pt idx="239">
                  <c:v>1/02/2039</c:v>
                </c:pt>
                <c:pt idx="240">
                  <c:v>1/03/2039</c:v>
                </c:pt>
                <c:pt idx="241">
                  <c:v>1/04/2039</c:v>
                </c:pt>
                <c:pt idx="242">
                  <c:v>1/05/2039</c:v>
                </c:pt>
                <c:pt idx="243">
                  <c:v>1/06/2039</c:v>
                </c:pt>
                <c:pt idx="244">
                  <c:v>1/07/2039</c:v>
                </c:pt>
                <c:pt idx="245">
                  <c:v>1/08/2039</c:v>
                </c:pt>
                <c:pt idx="246">
                  <c:v>1/09/2039</c:v>
                </c:pt>
                <c:pt idx="247">
                  <c:v>1/10/2039</c:v>
                </c:pt>
                <c:pt idx="248">
                  <c:v>1/11/2039</c:v>
                </c:pt>
                <c:pt idx="249">
                  <c:v>1/12/2039</c:v>
                </c:pt>
                <c:pt idx="250">
                  <c:v>1/01/2040</c:v>
                </c:pt>
                <c:pt idx="251">
                  <c:v>1/02/2040</c:v>
                </c:pt>
                <c:pt idx="252">
                  <c:v>1/03/2040</c:v>
                </c:pt>
                <c:pt idx="253">
                  <c:v>1/04/2040</c:v>
                </c:pt>
                <c:pt idx="254">
                  <c:v>1/05/2040</c:v>
                </c:pt>
                <c:pt idx="255">
                  <c:v>1/06/2040</c:v>
                </c:pt>
                <c:pt idx="256">
                  <c:v>1/07/2040</c:v>
                </c:pt>
                <c:pt idx="257">
                  <c:v>1/08/2040</c:v>
                </c:pt>
                <c:pt idx="258">
                  <c:v>1/09/2040</c:v>
                </c:pt>
                <c:pt idx="259">
                  <c:v>1/10/2040</c:v>
                </c:pt>
                <c:pt idx="260">
                  <c:v>1/11/2040</c:v>
                </c:pt>
                <c:pt idx="261">
                  <c:v>1/12/2040</c:v>
                </c:pt>
                <c:pt idx="262">
                  <c:v>1/01/2041</c:v>
                </c:pt>
                <c:pt idx="263">
                  <c:v>1/02/2041</c:v>
                </c:pt>
                <c:pt idx="264">
                  <c:v>1/03/2041</c:v>
                </c:pt>
                <c:pt idx="265">
                  <c:v>1/04/2041</c:v>
                </c:pt>
                <c:pt idx="266">
                  <c:v>1/05/2041</c:v>
                </c:pt>
                <c:pt idx="267">
                  <c:v>1/06/2041</c:v>
                </c:pt>
                <c:pt idx="268">
                  <c:v>1/07/2041</c:v>
                </c:pt>
                <c:pt idx="269">
                  <c:v>1/08/2041</c:v>
                </c:pt>
                <c:pt idx="270">
                  <c:v>1/09/2041</c:v>
                </c:pt>
                <c:pt idx="271">
                  <c:v>1/10/2041</c:v>
                </c:pt>
                <c:pt idx="272">
                  <c:v>1/11/2041</c:v>
                </c:pt>
                <c:pt idx="273">
                  <c:v>1/12/2041</c:v>
                </c:pt>
                <c:pt idx="274">
                  <c:v>1/01/2042</c:v>
                </c:pt>
                <c:pt idx="275">
                  <c:v>1/02/2042</c:v>
                </c:pt>
                <c:pt idx="276">
                  <c:v>1/03/2042</c:v>
                </c:pt>
                <c:pt idx="277">
                  <c:v>1/04/2042</c:v>
                </c:pt>
                <c:pt idx="278">
                  <c:v>1/05/2042</c:v>
                </c:pt>
                <c:pt idx="279">
                  <c:v>1/06/2042</c:v>
                </c:pt>
                <c:pt idx="280">
                  <c:v>1/07/2042</c:v>
                </c:pt>
                <c:pt idx="281">
                  <c:v>1/08/2042</c:v>
                </c:pt>
                <c:pt idx="282">
                  <c:v>1/09/2042</c:v>
                </c:pt>
                <c:pt idx="283">
                  <c:v>1/10/2042</c:v>
                </c:pt>
                <c:pt idx="284">
                  <c:v>1/11/2042</c:v>
                </c:pt>
                <c:pt idx="285">
                  <c:v>1/12/2042</c:v>
                </c:pt>
                <c:pt idx="286">
                  <c:v>1/01/2043</c:v>
                </c:pt>
                <c:pt idx="287">
                  <c:v>1/02/2043</c:v>
                </c:pt>
                <c:pt idx="288">
                  <c:v>1/03/2043</c:v>
                </c:pt>
                <c:pt idx="289">
                  <c:v>1/04/2043</c:v>
                </c:pt>
                <c:pt idx="290">
                  <c:v>1/05/2043</c:v>
                </c:pt>
                <c:pt idx="291">
                  <c:v>1/06/2043</c:v>
                </c:pt>
                <c:pt idx="292">
                  <c:v>1/07/2043</c:v>
                </c:pt>
                <c:pt idx="293">
                  <c:v>1/08/2043</c:v>
                </c:pt>
                <c:pt idx="294">
                  <c:v>1/09/2043</c:v>
                </c:pt>
                <c:pt idx="295">
                  <c:v>1/10/2043</c:v>
                </c:pt>
                <c:pt idx="296">
                  <c:v>1/11/2043</c:v>
                </c:pt>
                <c:pt idx="297">
                  <c:v>1/12/2043</c:v>
                </c:pt>
                <c:pt idx="298">
                  <c:v>1/01/2044</c:v>
                </c:pt>
                <c:pt idx="299">
                  <c:v>1/02/2044</c:v>
                </c:pt>
                <c:pt idx="300">
                  <c:v>1/03/2044</c:v>
                </c:pt>
                <c:pt idx="301">
                  <c:v>1/04/2044</c:v>
                </c:pt>
                <c:pt idx="302">
                  <c:v>1/05/2044</c:v>
                </c:pt>
                <c:pt idx="303">
                  <c:v>1/06/2044</c:v>
                </c:pt>
                <c:pt idx="304">
                  <c:v>1/07/2044</c:v>
                </c:pt>
                <c:pt idx="305">
                  <c:v>1/08/2044</c:v>
                </c:pt>
                <c:pt idx="306">
                  <c:v>1/09/2044</c:v>
                </c:pt>
                <c:pt idx="307">
                  <c:v>1/10/2044</c:v>
                </c:pt>
                <c:pt idx="308">
                  <c:v>1/11/2044</c:v>
                </c:pt>
                <c:pt idx="309">
                  <c:v>1/12/2044</c:v>
                </c:pt>
                <c:pt idx="310">
                  <c:v>1/01/2045</c:v>
                </c:pt>
                <c:pt idx="311">
                  <c:v>1/02/2045</c:v>
                </c:pt>
                <c:pt idx="312">
                  <c:v>1/03/2045</c:v>
                </c:pt>
                <c:pt idx="313">
                  <c:v>1/04/2045</c:v>
                </c:pt>
                <c:pt idx="314">
                  <c:v>1/05/2045</c:v>
                </c:pt>
                <c:pt idx="315">
                  <c:v>1/06/2045</c:v>
                </c:pt>
                <c:pt idx="316">
                  <c:v>1/07/2045</c:v>
                </c:pt>
                <c:pt idx="317">
                  <c:v>1/08/2045</c:v>
                </c:pt>
                <c:pt idx="318">
                  <c:v>1/09/2045</c:v>
                </c:pt>
                <c:pt idx="319">
                  <c:v>1/10/2045</c:v>
                </c:pt>
                <c:pt idx="320">
                  <c:v>1/11/2045</c:v>
                </c:pt>
                <c:pt idx="321">
                  <c:v>1/12/2045</c:v>
                </c:pt>
                <c:pt idx="322">
                  <c:v>1/01/2046</c:v>
                </c:pt>
                <c:pt idx="323">
                  <c:v>1/02/2046</c:v>
                </c:pt>
                <c:pt idx="324">
                  <c:v>1/03/2046</c:v>
                </c:pt>
                <c:pt idx="325">
                  <c:v>1/04/2046</c:v>
                </c:pt>
                <c:pt idx="326">
                  <c:v>1/05/2046</c:v>
                </c:pt>
                <c:pt idx="327">
                  <c:v>1/06/2046</c:v>
                </c:pt>
                <c:pt idx="328">
                  <c:v>1/07/2046</c:v>
                </c:pt>
                <c:pt idx="329">
                  <c:v>1/08/2046</c:v>
                </c:pt>
                <c:pt idx="330">
                  <c:v>1/09/2046</c:v>
                </c:pt>
                <c:pt idx="331">
                  <c:v>1/10/2046</c:v>
                </c:pt>
                <c:pt idx="332">
                  <c:v>1/11/2046</c:v>
                </c:pt>
                <c:pt idx="333">
                  <c:v>1/12/2046</c:v>
                </c:pt>
                <c:pt idx="334">
                  <c:v>1/01/2047</c:v>
                </c:pt>
                <c:pt idx="335">
                  <c:v>1/02/2047</c:v>
                </c:pt>
                <c:pt idx="336">
                  <c:v>1/03/2047</c:v>
                </c:pt>
                <c:pt idx="337">
                  <c:v>1/04/2047</c:v>
                </c:pt>
                <c:pt idx="338">
                  <c:v>1/05/2047</c:v>
                </c:pt>
                <c:pt idx="339">
                  <c:v>1/06/2047</c:v>
                </c:pt>
                <c:pt idx="340">
                  <c:v>1/07/2047</c:v>
                </c:pt>
                <c:pt idx="341">
                  <c:v>1/08/2047</c:v>
                </c:pt>
                <c:pt idx="342">
                  <c:v>1/09/2047</c:v>
                </c:pt>
                <c:pt idx="343">
                  <c:v>1/10/2047</c:v>
                </c:pt>
                <c:pt idx="344">
                  <c:v>1/11/2047</c:v>
                </c:pt>
                <c:pt idx="345">
                  <c:v>1/12/2047</c:v>
                </c:pt>
                <c:pt idx="346">
                  <c:v>1/01/2048</c:v>
                </c:pt>
                <c:pt idx="347">
                  <c:v>1/02/2048</c:v>
                </c:pt>
                <c:pt idx="348">
                  <c:v>1/03/2048</c:v>
                </c:pt>
                <c:pt idx="349">
                  <c:v>1/04/2048</c:v>
                </c:pt>
                <c:pt idx="350">
                  <c:v>1/05/2048</c:v>
                </c:pt>
                <c:pt idx="351">
                  <c:v>1/06/2048</c:v>
                </c:pt>
                <c:pt idx="352">
                  <c:v>1/07/2048</c:v>
                </c:pt>
                <c:pt idx="353">
                  <c:v>1/08/2048</c:v>
                </c:pt>
                <c:pt idx="354">
                  <c:v>1/09/2048</c:v>
                </c:pt>
                <c:pt idx="355">
                  <c:v>1/10/2048</c:v>
                </c:pt>
                <c:pt idx="356">
                  <c:v>1/11/2048</c:v>
                </c:pt>
                <c:pt idx="357">
                  <c:v>1/12/2048</c:v>
                </c:pt>
                <c:pt idx="358">
                  <c:v>1/01/2049</c:v>
                </c:pt>
                <c:pt idx="359">
                  <c:v>1/02/2049</c:v>
                </c:pt>
                <c:pt idx="360">
                  <c:v>1/03/2049</c:v>
                </c:pt>
                <c:pt idx="361">
                  <c:v>1/04/2049</c:v>
                </c:pt>
                <c:pt idx="362">
                  <c:v>1/05/2049</c:v>
                </c:pt>
                <c:pt idx="363">
                  <c:v>1/06/2049</c:v>
                </c:pt>
                <c:pt idx="364">
                  <c:v>1/07/2049</c:v>
                </c:pt>
                <c:pt idx="365">
                  <c:v>1/08/2049</c:v>
                </c:pt>
                <c:pt idx="366">
                  <c:v>1/09/2049</c:v>
                </c:pt>
                <c:pt idx="367">
                  <c:v>1/10/2049</c:v>
                </c:pt>
                <c:pt idx="368">
                  <c:v>1/11/2049</c:v>
                </c:pt>
                <c:pt idx="369">
                  <c:v>1/12/2049</c:v>
                </c:pt>
                <c:pt idx="370">
                  <c:v>1/01/2050</c:v>
                </c:pt>
                <c:pt idx="371">
                  <c:v>1/02/2050</c:v>
                </c:pt>
                <c:pt idx="372">
                  <c:v>1/03/2050</c:v>
                </c:pt>
                <c:pt idx="373">
                  <c:v>1/04/2050</c:v>
                </c:pt>
                <c:pt idx="374">
                  <c:v>1/05/2050</c:v>
                </c:pt>
                <c:pt idx="375">
                  <c:v>1/06/2050</c:v>
                </c:pt>
                <c:pt idx="376">
                  <c:v>1/07/2050</c:v>
                </c:pt>
                <c:pt idx="377">
                  <c:v>1/08/2050</c:v>
                </c:pt>
                <c:pt idx="378">
                  <c:v>1/09/2050</c:v>
                </c:pt>
                <c:pt idx="379">
                  <c:v>1/10/2050</c:v>
                </c:pt>
                <c:pt idx="380">
                  <c:v>1/11/2050</c:v>
                </c:pt>
              </c:strCache>
            </c:strRef>
          </c:cat>
          <c:val>
            <c:numRef>
              <c:f>_Hidden30!$C$2:$C$382</c:f>
              <c:numCache>
                <c:ptCount val="381"/>
                <c:pt idx="0">
                  <c:v>2906046768.533855</c:v>
                </c:pt>
                <c:pt idx="1">
                  <c:v>2883397445.048428</c:v>
                </c:pt>
                <c:pt idx="2">
                  <c:v>2860940886.4656796</c:v>
                </c:pt>
                <c:pt idx="3">
                  <c:v>2838266670.29258</c:v>
                </c:pt>
                <c:pt idx="4">
                  <c:v>2815431118.966033</c:v>
                </c:pt>
                <c:pt idx="5">
                  <c:v>2791655941.6167765</c:v>
                </c:pt>
                <c:pt idx="6">
                  <c:v>2769192924.491127</c:v>
                </c:pt>
                <c:pt idx="7">
                  <c:v>2746697287.9765964</c:v>
                </c:pt>
                <c:pt idx="8">
                  <c:v>2724264485.3710737</c:v>
                </c:pt>
                <c:pt idx="9">
                  <c:v>2701965316.9242826</c:v>
                </c:pt>
                <c:pt idx="10">
                  <c:v>2679673180.6771336</c:v>
                </c:pt>
                <c:pt idx="11">
                  <c:v>2657009276.3011274</c:v>
                </c:pt>
                <c:pt idx="12">
                  <c:v>2634225293.9990993</c:v>
                </c:pt>
                <c:pt idx="13">
                  <c:v>2611646525.7463903</c:v>
                </c:pt>
                <c:pt idx="14">
                  <c:v>2589330883.163877</c:v>
                </c:pt>
                <c:pt idx="15">
                  <c:v>2565769566.2773633</c:v>
                </c:pt>
                <c:pt idx="16">
                  <c:v>2543530586.8128757</c:v>
                </c:pt>
                <c:pt idx="17">
                  <c:v>2520477728.2423525</c:v>
                </c:pt>
                <c:pt idx="18">
                  <c:v>2498243251.8887067</c:v>
                </c:pt>
                <c:pt idx="19">
                  <c:v>2476244390.2708273</c:v>
                </c:pt>
                <c:pt idx="20">
                  <c:v>2453975011.299456</c:v>
                </c:pt>
                <c:pt idx="21">
                  <c:v>2432354354.31696</c:v>
                </c:pt>
                <c:pt idx="22">
                  <c:v>2410677219.7976885</c:v>
                </c:pt>
                <c:pt idx="23">
                  <c:v>2387855821.846804</c:v>
                </c:pt>
                <c:pt idx="24">
                  <c:v>2364447758.350056</c:v>
                </c:pt>
                <c:pt idx="25">
                  <c:v>2341867441.302742</c:v>
                </c:pt>
                <c:pt idx="26">
                  <c:v>2320126984.538467</c:v>
                </c:pt>
                <c:pt idx="27">
                  <c:v>2296992917.570596</c:v>
                </c:pt>
                <c:pt idx="28">
                  <c:v>2274958872.4334183</c:v>
                </c:pt>
                <c:pt idx="29">
                  <c:v>2251845538.1378403</c:v>
                </c:pt>
                <c:pt idx="30">
                  <c:v>2229581937.833913</c:v>
                </c:pt>
                <c:pt idx="31">
                  <c:v>2208342755.9424114</c:v>
                </c:pt>
                <c:pt idx="32">
                  <c:v>2187134492.173008</c:v>
                </c:pt>
                <c:pt idx="33">
                  <c:v>2166120573.285579</c:v>
                </c:pt>
                <c:pt idx="34">
                  <c:v>2144399342.7524238</c:v>
                </c:pt>
                <c:pt idx="35">
                  <c:v>2123015976.104532</c:v>
                </c:pt>
                <c:pt idx="36">
                  <c:v>2102532294.1607335</c:v>
                </c:pt>
                <c:pt idx="37">
                  <c:v>2081510359.321193</c:v>
                </c:pt>
                <c:pt idx="38">
                  <c:v>2059666065.1537867</c:v>
                </c:pt>
                <c:pt idx="39">
                  <c:v>2038640784.3299983</c:v>
                </c:pt>
                <c:pt idx="40">
                  <c:v>2017907392.8816977</c:v>
                </c:pt>
                <c:pt idx="41">
                  <c:v>1996596886.8288608</c:v>
                </c:pt>
                <c:pt idx="42">
                  <c:v>1975843473.6198716</c:v>
                </c:pt>
                <c:pt idx="43">
                  <c:v>1954923885.7766967</c:v>
                </c:pt>
                <c:pt idx="44">
                  <c:v>1934089133.7969372</c:v>
                </c:pt>
                <c:pt idx="45">
                  <c:v>1912822713.8559577</c:v>
                </c:pt>
                <c:pt idx="46">
                  <c:v>1892429555.872344</c:v>
                </c:pt>
                <c:pt idx="47">
                  <c:v>1871590404.0838857</c:v>
                </c:pt>
                <c:pt idx="48">
                  <c:v>1850984879.9550176</c:v>
                </c:pt>
                <c:pt idx="49">
                  <c:v>1830941500.0781033</c:v>
                </c:pt>
                <c:pt idx="50">
                  <c:v>1810492322.1305597</c:v>
                </c:pt>
                <c:pt idx="51">
                  <c:v>1789202416.420613</c:v>
                </c:pt>
                <c:pt idx="52">
                  <c:v>1768336931.8554032</c:v>
                </c:pt>
                <c:pt idx="53">
                  <c:v>1748282284.2179816</c:v>
                </c:pt>
                <c:pt idx="54">
                  <c:v>1728223993.838084</c:v>
                </c:pt>
                <c:pt idx="55">
                  <c:v>1708644291.9456375</c:v>
                </c:pt>
                <c:pt idx="56">
                  <c:v>1689183459.5081434</c:v>
                </c:pt>
                <c:pt idx="57">
                  <c:v>1669920523.9039438</c:v>
                </c:pt>
                <c:pt idx="58">
                  <c:v>1650302033.7688699</c:v>
                </c:pt>
                <c:pt idx="59">
                  <c:v>1631087654.712803</c:v>
                </c:pt>
                <c:pt idx="60">
                  <c:v>1612053829.5429654</c:v>
                </c:pt>
                <c:pt idx="61">
                  <c:v>1593001907.9486294</c:v>
                </c:pt>
                <c:pt idx="62">
                  <c:v>1573977857.7624981</c:v>
                </c:pt>
                <c:pt idx="63">
                  <c:v>1555071186.9609978</c:v>
                </c:pt>
                <c:pt idx="64">
                  <c:v>1535941549.364831</c:v>
                </c:pt>
                <c:pt idx="65">
                  <c:v>1517116735.625626</c:v>
                </c:pt>
                <c:pt idx="66">
                  <c:v>1498238538.8059466</c:v>
                </c:pt>
                <c:pt idx="67">
                  <c:v>1479679678.4509552</c:v>
                </c:pt>
                <c:pt idx="68">
                  <c:v>1461014760.6798573</c:v>
                </c:pt>
                <c:pt idx="69">
                  <c:v>1442779607.7529967</c:v>
                </c:pt>
                <c:pt idx="70">
                  <c:v>1424112702.3938487</c:v>
                </c:pt>
                <c:pt idx="71">
                  <c:v>1406178068.7039244</c:v>
                </c:pt>
                <c:pt idx="72">
                  <c:v>1388550945.738482</c:v>
                </c:pt>
                <c:pt idx="73">
                  <c:v>1370478500.3443463</c:v>
                </c:pt>
                <c:pt idx="74">
                  <c:v>1353013713.622009</c:v>
                </c:pt>
                <c:pt idx="75">
                  <c:v>1334866640.679601</c:v>
                </c:pt>
                <c:pt idx="76">
                  <c:v>1317467501.516241</c:v>
                </c:pt>
                <c:pt idx="77">
                  <c:v>1300362240.8620198</c:v>
                </c:pt>
                <c:pt idx="78">
                  <c:v>1283337624.7404058</c:v>
                </c:pt>
                <c:pt idx="79">
                  <c:v>1266831342.5241525</c:v>
                </c:pt>
                <c:pt idx="80">
                  <c:v>1249690976.4033508</c:v>
                </c:pt>
                <c:pt idx="81">
                  <c:v>1233598981.3793068</c:v>
                </c:pt>
                <c:pt idx="82">
                  <c:v>1217658008.8719528</c:v>
                </c:pt>
                <c:pt idx="83">
                  <c:v>1201990589.934779</c:v>
                </c:pt>
                <c:pt idx="84">
                  <c:v>1186007336.2373378</c:v>
                </c:pt>
                <c:pt idx="85">
                  <c:v>1170501713.6462808</c:v>
                </c:pt>
                <c:pt idx="86">
                  <c:v>1155370343.8929842</c:v>
                </c:pt>
                <c:pt idx="87">
                  <c:v>1140015576.3768234</c:v>
                </c:pt>
                <c:pt idx="88">
                  <c:v>1125149928.0458295</c:v>
                </c:pt>
                <c:pt idx="89">
                  <c:v>1110385506.6805682</c:v>
                </c:pt>
                <c:pt idx="90">
                  <c:v>1095054341.3768802</c:v>
                </c:pt>
                <c:pt idx="91">
                  <c:v>1080570887.8051615</c:v>
                </c:pt>
                <c:pt idx="92">
                  <c:v>1066325378.1610922</c:v>
                </c:pt>
                <c:pt idx="93">
                  <c:v>1051764462.3138782</c:v>
                </c:pt>
                <c:pt idx="94">
                  <c:v>1037155739.2334539</c:v>
                </c:pt>
                <c:pt idx="95">
                  <c:v>1023475949.8509166</c:v>
                </c:pt>
                <c:pt idx="96">
                  <c:v>1010069860.5435872</c:v>
                </c:pt>
                <c:pt idx="97">
                  <c:v>996209304.3058559</c:v>
                </c:pt>
                <c:pt idx="98">
                  <c:v>982866898.8724751</c:v>
                </c:pt>
                <c:pt idx="99">
                  <c:v>968170348.1939518</c:v>
                </c:pt>
                <c:pt idx="100">
                  <c:v>955290914.6004089</c:v>
                </c:pt>
                <c:pt idx="101">
                  <c:v>942542208.7343408</c:v>
                </c:pt>
                <c:pt idx="102">
                  <c:v>929851199.9752336</c:v>
                </c:pt>
                <c:pt idx="103">
                  <c:v>917256502.9173636</c:v>
                </c:pt>
                <c:pt idx="104">
                  <c:v>904871791.8230853</c:v>
                </c:pt>
                <c:pt idx="105">
                  <c:v>892311325.2969894</c:v>
                </c:pt>
                <c:pt idx="106">
                  <c:v>879864912.1686118</c:v>
                </c:pt>
                <c:pt idx="107">
                  <c:v>867809191.1554469</c:v>
                </c:pt>
                <c:pt idx="108">
                  <c:v>855346172.51853</c:v>
                </c:pt>
                <c:pt idx="109">
                  <c:v>843396250.6732807</c:v>
                </c:pt>
                <c:pt idx="110">
                  <c:v>831574832.5836785</c:v>
                </c:pt>
                <c:pt idx="111">
                  <c:v>820022502.8662575</c:v>
                </c:pt>
                <c:pt idx="112">
                  <c:v>808232191.4084486</c:v>
                </c:pt>
                <c:pt idx="113">
                  <c:v>797009371.845419</c:v>
                </c:pt>
                <c:pt idx="114">
                  <c:v>785572778.0385084</c:v>
                </c:pt>
                <c:pt idx="115">
                  <c:v>774584798.1838217</c:v>
                </c:pt>
                <c:pt idx="116">
                  <c:v>763719130.847274</c:v>
                </c:pt>
                <c:pt idx="117">
                  <c:v>752811695.7052505</c:v>
                </c:pt>
                <c:pt idx="118">
                  <c:v>742110930.2377112</c:v>
                </c:pt>
                <c:pt idx="119">
                  <c:v>731457622.3165796</c:v>
                </c:pt>
                <c:pt idx="120">
                  <c:v>720977239.4432405</c:v>
                </c:pt>
                <c:pt idx="121">
                  <c:v>710457916.2953607</c:v>
                </c:pt>
                <c:pt idx="122">
                  <c:v>700088066.9643698</c:v>
                </c:pt>
                <c:pt idx="123">
                  <c:v>689772479.1346607</c:v>
                </c:pt>
                <c:pt idx="124">
                  <c:v>679598360.8977641</c:v>
                </c:pt>
                <c:pt idx="125">
                  <c:v>669479913.253912</c:v>
                </c:pt>
                <c:pt idx="126">
                  <c:v>659488083.2364148</c:v>
                </c:pt>
                <c:pt idx="127">
                  <c:v>649631859.5128999</c:v>
                </c:pt>
                <c:pt idx="128">
                  <c:v>639791486.1254245</c:v>
                </c:pt>
                <c:pt idx="129">
                  <c:v>629748275.5087835</c:v>
                </c:pt>
                <c:pt idx="130">
                  <c:v>620161129.9370116</c:v>
                </c:pt>
                <c:pt idx="131">
                  <c:v>610359540.1400917</c:v>
                </c:pt>
                <c:pt idx="132">
                  <c:v>600831913.0755504</c:v>
                </c:pt>
                <c:pt idx="133">
                  <c:v>591513146.1823703</c:v>
                </c:pt>
                <c:pt idx="134">
                  <c:v>582303541.5610781</c:v>
                </c:pt>
                <c:pt idx="135">
                  <c:v>573190712.5419189</c:v>
                </c:pt>
                <c:pt idx="136">
                  <c:v>564171448.5567858</c:v>
                </c:pt>
                <c:pt idx="137">
                  <c:v>555332616.2067343</c:v>
                </c:pt>
                <c:pt idx="138">
                  <c:v>546635991.8046265</c:v>
                </c:pt>
                <c:pt idx="139">
                  <c:v>538005601.6217911</c:v>
                </c:pt>
                <c:pt idx="140">
                  <c:v>529529912.4587788</c:v>
                </c:pt>
                <c:pt idx="141">
                  <c:v>521144872.6853482</c:v>
                </c:pt>
                <c:pt idx="142">
                  <c:v>512799917.2370466</c:v>
                </c:pt>
                <c:pt idx="143">
                  <c:v>504430522.4350374</c:v>
                </c:pt>
                <c:pt idx="144">
                  <c:v>496284886.19642144</c:v>
                </c:pt>
                <c:pt idx="145">
                  <c:v>488071681.0197814</c:v>
                </c:pt>
                <c:pt idx="146">
                  <c:v>479863361.11883307</c:v>
                </c:pt>
                <c:pt idx="147">
                  <c:v>471942968.88839525</c:v>
                </c:pt>
                <c:pt idx="148">
                  <c:v>464187636.7428106</c:v>
                </c:pt>
                <c:pt idx="149">
                  <c:v>456526888.15160406</c:v>
                </c:pt>
                <c:pt idx="150">
                  <c:v>448975084.8473523</c:v>
                </c:pt>
                <c:pt idx="151">
                  <c:v>441576653.98902065</c:v>
                </c:pt>
                <c:pt idx="152">
                  <c:v>434242866.86939335</c:v>
                </c:pt>
                <c:pt idx="153">
                  <c:v>427008205.60385543</c:v>
                </c:pt>
                <c:pt idx="154">
                  <c:v>419856560.64218825</c:v>
                </c:pt>
                <c:pt idx="155">
                  <c:v>412782607.0132339</c:v>
                </c:pt>
                <c:pt idx="156">
                  <c:v>405822014.32760394</c:v>
                </c:pt>
                <c:pt idx="157">
                  <c:v>398895894.8455735</c:v>
                </c:pt>
                <c:pt idx="158">
                  <c:v>392041957.28958577</c:v>
                </c:pt>
                <c:pt idx="159">
                  <c:v>385218169.0228565</c:v>
                </c:pt>
                <c:pt idx="160">
                  <c:v>378478235.24940807</c:v>
                </c:pt>
                <c:pt idx="161">
                  <c:v>371767800.87018657</c:v>
                </c:pt>
                <c:pt idx="162">
                  <c:v>365115201.327756</c:v>
                </c:pt>
                <c:pt idx="163">
                  <c:v>358540462.6055531</c:v>
                </c:pt>
                <c:pt idx="164">
                  <c:v>352013262.72007924</c:v>
                </c:pt>
                <c:pt idx="165">
                  <c:v>345465983.1878162</c:v>
                </c:pt>
                <c:pt idx="166">
                  <c:v>338967287.56943256</c:v>
                </c:pt>
                <c:pt idx="167">
                  <c:v>332630445.54257494</c:v>
                </c:pt>
                <c:pt idx="168">
                  <c:v>326416683.5297587</c:v>
                </c:pt>
                <c:pt idx="169">
                  <c:v>320226555.24761015</c:v>
                </c:pt>
                <c:pt idx="170">
                  <c:v>314134386.724354</c:v>
                </c:pt>
                <c:pt idx="171">
                  <c:v>308104643.8283364</c:v>
                </c:pt>
                <c:pt idx="172">
                  <c:v>302176476.0064663</c:v>
                </c:pt>
                <c:pt idx="173">
                  <c:v>296326276.83355397</c:v>
                </c:pt>
                <c:pt idx="174">
                  <c:v>290559090.7314503</c:v>
                </c:pt>
                <c:pt idx="175">
                  <c:v>284883250.8763129</c:v>
                </c:pt>
                <c:pt idx="176">
                  <c:v>279231655.51856655</c:v>
                </c:pt>
                <c:pt idx="177">
                  <c:v>273618581.5241665</c:v>
                </c:pt>
                <c:pt idx="178">
                  <c:v>268017373.9864776</c:v>
                </c:pt>
                <c:pt idx="179">
                  <c:v>262438115.24363256</c:v>
                </c:pt>
                <c:pt idx="180">
                  <c:v>256922002.91259724</c:v>
                </c:pt>
                <c:pt idx="181">
                  <c:v>251395685.32739535</c:v>
                </c:pt>
                <c:pt idx="182">
                  <c:v>245928347.00943252</c:v>
                </c:pt>
                <c:pt idx="183">
                  <c:v>240295097.18302497</c:v>
                </c:pt>
                <c:pt idx="184">
                  <c:v>234943253.02762</c:v>
                </c:pt>
                <c:pt idx="185">
                  <c:v>229644037.74675348</c:v>
                </c:pt>
                <c:pt idx="186">
                  <c:v>224407463.93503523</c:v>
                </c:pt>
                <c:pt idx="187">
                  <c:v>219242685.56017986</c:v>
                </c:pt>
                <c:pt idx="188">
                  <c:v>214140756.8173614</c:v>
                </c:pt>
                <c:pt idx="189">
                  <c:v>209120694.79884687</c:v>
                </c:pt>
                <c:pt idx="190">
                  <c:v>203994059.59484085</c:v>
                </c:pt>
                <c:pt idx="191">
                  <c:v>199087270.8834107</c:v>
                </c:pt>
                <c:pt idx="192">
                  <c:v>193539132.64283556</c:v>
                </c:pt>
                <c:pt idx="193">
                  <c:v>188753179.93113512</c:v>
                </c:pt>
                <c:pt idx="194">
                  <c:v>184046049.6885163</c:v>
                </c:pt>
                <c:pt idx="195">
                  <c:v>179419310.15236384</c:v>
                </c:pt>
                <c:pt idx="196">
                  <c:v>174965637.2387775</c:v>
                </c:pt>
                <c:pt idx="197">
                  <c:v>170622460.65335706</c:v>
                </c:pt>
                <c:pt idx="198">
                  <c:v>166280292.86800382</c:v>
                </c:pt>
                <c:pt idx="199">
                  <c:v>162197986.03025424</c:v>
                </c:pt>
                <c:pt idx="200">
                  <c:v>158180703.0258764</c:v>
                </c:pt>
                <c:pt idx="201">
                  <c:v>154206223.8875621</c:v>
                </c:pt>
                <c:pt idx="202">
                  <c:v>150257905.46040675</c:v>
                </c:pt>
                <c:pt idx="203">
                  <c:v>146341758.00522202</c:v>
                </c:pt>
                <c:pt idx="204">
                  <c:v>142477249.73187372</c:v>
                </c:pt>
                <c:pt idx="205">
                  <c:v>138652076.93709317</c:v>
                </c:pt>
                <c:pt idx="206">
                  <c:v>134902077.0683005</c:v>
                </c:pt>
                <c:pt idx="207">
                  <c:v>131234297.28042878</c:v>
                </c:pt>
                <c:pt idx="208">
                  <c:v>127688606.09448494</c:v>
                </c:pt>
                <c:pt idx="209">
                  <c:v>124255453.88153495</c:v>
                </c:pt>
                <c:pt idx="210">
                  <c:v>120919048.23226735</c:v>
                </c:pt>
                <c:pt idx="211">
                  <c:v>117682338.17845494</c:v>
                </c:pt>
                <c:pt idx="212">
                  <c:v>114530980.67402951</c:v>
                </c:pt>
                <c:pt idx="213">
                  <c:v>111471975.37223028</c:v>
                </c:pt>
                <c:pt idx="214">
                  <c:v>108517914.95258394</c:v>
                </c:pt>
                <c:pt idx="215">
                  <c:v>105636658.35080926</c:v>
                </c:pt>
                <c:pt idx="216">
                  <c:v>102844023.55620031</c:v>
                </c:pt>
                <c:pt idx="217">
                  <c:v>100085298.52758996</c:v>
                </c:pt>
                <c:pt idx="218">
                  <c:v>97363911.32464525</c:v>
                </c:pt>
                <c:pt idx="219">
                  <c:v>94661459.74118748</c:v>
                </c:pt>
                <c:pt idx="220">
                  <c:v>92001196.22782667</c:v>
                </c:pt>
                <c:pt idx="221">
                  <c:v>89368768.21418883</c:v>
                </c:pt>
                <c:pt idx="222">
                  <c:v>86773912.2618118</c:v>
                </c:pt>
                <c:pt idx="223">
                  <c:v>84222633.86611615</c:v>
                </c:pt>
                <c:pt idx="224">
                  <c:v>81710032.57610516</c:v>
                </c:pt>
                <c:pt idx="225">
                  <c:v>79241817.85392904</c:v>
                </c:pt>
                <c:pt idx="226">
                  <c:v>76835602.03723608</c:v>
                </c:pt>
                <c:pt idx="227">
                  <c:v>74489593.1573147</c:v>
                </c:pt>
                <c:pt idx="228">
                  <c:v>72233543.59820598</c:v>
                </c:pt>
                <c:pt idx="229">
                  <c:v>70044970.59254834</c:v>
                </c:pt>
                <c:pt idx="230">
                  <c:v>67920124.53967221</c:v>
                </c:pt>
                <c:pt idx="231">
                  <c:v>65854149.802289546</c:v>
                </c:pt>
                <c:pt idx="232">
                  <c:v>63850028.908216536</c:v>
                </c:pt>
                <c:pt idx="233">
                  <c:v>61540418.46316778</c:v>
                </c:pt>
                <c:pt idx="234">
                  <c:v>59502917.340524405</c:v>
                </c:pt>
                <c:pt idx="235">
                  <c:v>57592134.55141246</c:v>
                </c:pt>
                <c:pt idx="236">
                  <c:v>55688606.22548744</c:v>
                </c:pt>
                <c:pt idx="237">
                  <c:v>53792934.28639485</c:v>
                </c:pt>
                <c:pt idx="238">
                  <c:v>51909436.553999685</c:v>
                </c:pt>
                <c:pt idx="239">
                  <c:v>50035812.86353956</c:v>
                </c:pt>
                <c:pt idx="240">
                  <c:v>48178364.62407096</c:v>
                </c:pt>
                <c:pt idx="241">
                  <c:v>46325622.9574069</c:v>
                </c:pt>
                <c:pt idx="242">
                  <c:v>44484150.689343676</c:v>
                </c:pt>
                <c:pt idx="243">
                  <c:v>42653513.04634424</c:v>
                </c:pt>
                <c:pt idx="244">
                  <c:v>40844247.2169194</c:v>
                </c:pt>
                <c:pt idx="245">
                  <c:v>39050815.44804226</c:v>
                </c:pt>
                <c:pt idx="246">
                  <c:v>37272406.31069424</c:v>
                </c:pt>
                <c:pt idx="247">
                  <c:v>35518245.79339415</c:v>
                </c:pt>
                <c:pt idx="248">
                  <c:v>33778745.43496611</c:v>
                </c:pt>
                <c:pt idx="249">
                  <c:v>32065539.658320043</c:v>
                </c:pt>
                <c:pt idx="250">
                  <c:v>30401749.313521743</c:v>
                </c:pt>
                <c:pt idx="251">
                  <c:v>28756724.233353246</c:v>
                </c:pt>
                <c:pt idx="252">
                  <c:v>27134120.031505167</c:v>
                </c:pt>
                <c:pt idx="253">
                  <c:v>25545688.925729223</c:v>
                </c:pt>
                <c:pt idx="254">
                  <c:v>23987809.163491793</c:v>
                </c:pt>
                <c:pt idx="255">
                  <c:v>22484734.545194164</c:v>
                </c:pt>
                <c:pt idx="256">
                  <c:v>21060780.353909936</c:v>
                </c:pt>
                <c:pt idx="257">
                  <c:v>19717769.021187514</c:v>
                </c:pt>
                <c:pt idx="258">
                  <c:v>18453702.992342867</c:v>
                </c:pt>
                <c:pt idx="259">
                  <c:v>17290569.82716907</c:v>
                </c:pt>
                <c:pt idx="260">
                  <c:v>16191406.792334095</c:v>
                </c:pt>
                <c:pt idx="261">
                  <c:v>15127520.109894847</c:v>
                </c:pt>
                <c:pt idx="262">
                  <c:v>14077334.88608818</c:v>
                </c:pt>
                <c:pt idx="263">
                  <c:v>13037287.745779036</c:v>
                </c:pt>
                <c:pt idx="264">
                  <c:v>12009908.016692227</c:v>
                </c:pt>
                <c:pt idx="265">
                  <c:v>10997850.33039678</c:v>
                </c:pt>
                <c:pt idx="266">
                  <c:v>10013959.901681751</c:v>
                </c:pt>
                <c:pt idx="267">
                  <c:v>9068938.106141316</c:v>
                </c:pt>
                <c:pt idx="268">
                  <c:v>8236321.071544213</c:v>
                </c:pt>
                <c:pt idx="269">
                  <c:v>7477343.43562606</c:v>
                </c:pt>
                <c:pt idx="270">
                  <c:v>6791862.940306431</c:v>
                </c:pt>
                <c:pt idx="271">
                  <c:v>6153506.444752953</c:v>
                </c:pt>
                <c:pt idx="272">
                  <c:v>5563240.944125484</c:v>
                </c:pt>
                <c:pt idx="273">
                  <c:v>5016054.257466468</c:v>
                </c:pt>
                <c:pt idx="274">
                  <c:v>4547671.935807376</c:v>
                </c:pt>
                <c:pt idx="275">
                  <c:v>4140280.698460433</c:v>
                </c:pt>
                <c:pt idx="276">
                  <c:v>3786293.6731653395</c:v>
                </c:pt>
                <c:pt idx="277">
                  <c:v>3469003.3222232843</c:v>
                </c:pt>
                <c:pt idx="278">
                  <c:v>3167023.7022573627</c:v>
                </c:pt>
                <c:pt idx="279">
                  <c:v>2878580.411370339</c:v>
                </c:pt>
                <c:pt idx="280">
                  <c:v>2617455.1937325406</c:v>
                </c:pt>
                <c:pt idx="281">
                  <c:v>2367647.0365280337</c:v>
                </c:pt>
                <c:pt idx="282">
                  <c:v>2133533.8417127593</c:v>
                </c:pt>
                <c:pt idx="283">
                  <c:v>1915806.690435987</c:v>
                </c:pt>
                <c:pt idx="284">
                  <c:v>1718260.5071165578</c:v>
                </c:pt>
                <c:pt idx="285">
                  <c:v>1535314.9741355008</c:v>
                </c:pt>
                <c:pt idx="286">
                  <c:v>1370439.8102480797</c:v>
                </c:pt>
                <c:pt idx="287">
                  <c:v>1219092.2580102512</c:v>
                </c:pt>
                <c:pt idx="288">
                  <c:v>1088489.0649346798</c:v>
                </c:pt>
                <c:pt idx="289">
                  <c:v>983716.6889815176</c:v>
                </c:pt>
                <c:pt idx="290">
                  <c:v>897890.3912957131</c:v>
                </c:pt>
                <c:pt idx="291">
                  <c:v>833182.4867552778</c:v>
                </c:pt>
                <c:pt idx="292">
                  <c:v>784415.4908939288</c:v>
                </c:pt>
                <c:pt idx="293">
                  <c:v>747013.5581726171</c:v>
                </c:pt>
                <c:pt idx="294">
                  <c:v>720441.7784008099</c:v>
                </c:pt>
                <c:pt idx="295">
                  <c:v>699734.0104075393</c:v>
                </c:pt>
                <c:pt idx="296">
                  <c:v>679012.2172288003</c:v>
                </c:pt>
                <c:pt idx="297">
                  <c:v>658351.8240948608</c:v>
                </c:pt>
                <c:pt idx="298">
                  <c:v>637679.5981169587</c:v>
                </c:pt>
                <c:pt idx="299">
                  <c:v>617032.5924410877</c:v>
                </c:pt>
                <c:pt idx="300">
                  <c:v>596476.1746520973</c:v>
                </c:pt>
                <c:pt idx="301">
                  <c:v>576142.0896081781</c:v>
                </c:pt>
                <c:pt idx="302">
                  <c:v>555863.1786110534</c:v>
                </c:pt>
                <c:pt idx="303">
                  <c:v>536702.5980827787</c:v>
                </c:pt>
                <c:pt idx="304">
                  <c:v>517593.90635175357</c:v>
                </c:pt>
                <c:pt idx="305">
                  <c:v>498479.19361115294</c:v>
                </c:pt>
                <c:pt idx="306">
                  <c:v>480029.8172208589</c:v>
                </c:pt>
                <c:pt idx="307">
                  <c:v>461628.6962008424</c:v>
                </c:pt>
                <c:pt idx="308">
                  <c:v>443666.343051704</c:v>
                </c:pt>
                <c:pt idx="309">
                  <c:v>426973.3692406266</c:v>
                </c:pt>
                <c:pt idx="310">
                  <c:v>410275.5330273488</c:v>
                </c:pt>
                <c:pt idx="311">
                  <c:v>393597.083639763</c:v>
                </c:pt>
                <c:pt idx="312">
                  <c:v>376999.93782218656</c:v>
                </c:pt>
                <c:pt idx="313">
                  <c:v>361985.6603412982</c:v>
                </c:pt>
                <c:pt idx="314">
                  <c:v>347680.9762301112</c:v>
                </c:pt>
                <c:pt idx="315">
                  <c:v>335148.13833087083</c:v>
                </c:pt>
                <c:pt idx="316">
                  <c:v>323838.3464941836</c:v>
                </c:pt>
                <c:pt idx="317">
                  <c:v>314496.8451486807</c:v>
                </c:pt>
                <c:pt idx="318">
                  <c:v>305994.06779760064</c:v>
                </c:pt>
                <c:pt idx="319">
                  <c:v>297806.55615068856</c:v>
                </c:pt>
                <c:pt idx="320">
                  <c:v>290374.1929088621</c:v>
                </c:pt>
                <c:pt idx="321">
                  <c:v>283371.45569242176</c:v>
                </c:pt>
                <c:pt idx="322">
                  <c:v>276360.66041838063</c:v>
                </c:pt>
                <c:pt idx="323">
                  <c:v>269825.15377532935</c:v>
                </c:pt>
                <c:pt idx="324">
                  <c:v>263609.46936826716</c:v>
                </c:pt>
                <c:pt idx="325">
                  <c:v>257618.71637526303</c:v>
                </c:pt>
                <c:pt idx="326">
                  <c:v>251648.63602367256</c:v>
                </c:pt>
                <c:pt idx="327">
                  <c:v>246221.36135052107</c:v>
                </c:pt>
                <c:pt idx="328">
                  <c:v>240813.5275986683</c:v>
                </c:pt>
                <c:pt idx="329">
                  <c:v>235398.39303264173</c:v>
                </c:pt>
                <c:pt idx="330">
                  <c:v>229989.43758532847</c:v>
                </c:pt>
                <c:pt idx="331">
                  <c:v>224598.9277383803</c:v>
                </c:pt>
                <c:pt idx="332">
                  <c:v>219746.43062305773</c:v>
                </c:pt>
                <c:pt idx="333">
                  <c:v>215986.5188276379</c:v>
                </c:pt>
                <c:pt idx="334">
                  <c:v>0</c:v>
                </c:pt>
                <c:pt idx="335">
                  <c:v>37742.437200526045</c:v>
                </c:pt>
                <c:pt idx="336">
                  <c:v>34601.73767772779</c:v>
                </c:pt>
                <c:pt idx="337">
                  <c:v>31884.206220656724</c:v>
                </c:pt>
                <c:pt idx="338">
                  <c:v>29755.506108422607</c:v>
                </c:pt>
                <c:pt idx="339">
                  <c:v>28245.98169317406</c:v>
                </c:pt>
                <c:pt idx="340">
                  <c:v>26738.934228521444</c:v>
                </c:pt>
                <c:pt idx="341">
                  <c:v>25231.36626005189</c:v>
                </c:pt>
                <c:pt idx="342">
                  <c:v>23724.013516548846</c:v>
                </c:pt>
                <c:pt idx="343">
                  <c:v>22957.371935339495</c:v>
                </c:pt>
                <c:pt idx="344">
                  <c:v>22189.03614881354</c:v>
                </c:pt>
                <c:pt idx="345">
                  <c:v>21420.913745533155</c:v>
                </c:pt>
                <c:pt idx="346">
                  <c:v>20806.99258600028</c:v>
                </c:pt>
                <c:pt idx="347">
                  <c:v>20192.830332621044</c:v>
                </c:pt>
                <c:pt idx="348">
                  <c:v>19580.560924792448</c:v>
                </c:pt>
                <c:pt idx="349">
                  <c:v>18965.834946419232</c:v>
                </c:pt>
                <c:pt idx="350">
                  <c:v>18351.86417944557</c:v>
                </c:pt>
                <c:pt idx="351">
                  <c:v>17736.59494184535</c:v>
                </c:pt>
                <c:pt idx="352">
                  <c:v>17122.009890601646</c:v>
                </c:pt>
                <c:pt idx="353">
                  <c:v>16506.195628348247</c:v>
                </c:pt>
                <c:pt idx="354">
                  <c:v>15890.118881423745</c:v>
                </c:pt>
                <c:pt idx="355">
                  <c:v>15274.611559171497</c:v>
                </c:pt>
                <c:pt idx="356">
                  <c:v>14657.973706650046</c:v>
                </c:pt>
                <c:pt idx="357">
                  <c:v>14041.83991048239</c:v>
                </c:pt>
                <c:pt idx="358">
                  <c:v>13424.617705019911</c:v>
                </c:pt>
                <c:pt idx="359">
                  <c:v>12807.127443405623</c:v>
                </c:pt>
                <c:pt idx="360">
                  <c:v>12191.367369575806</c:v>
                </c:pt>
                <c:pt idx="361">
                  <c:v>11573.226499268434</c:v>
                </c:pt>
                <c:pt idx="362">
                  <c:v>10955.4045443211</c:v>
                </c:pt>
                <c:pt idx="363">
                  <c:v>10336.658203319837</c:v>
                </c:pt>
                <c:pt idx="364">
                  <c:v>9718.160123383972</c:v>
                </c:pt>
                <c:pt idx="365">
                  <c:v>9098.813413342852</c:v>
                </c:pt>
                <c:pt idx="366">
                  <c:v>8479.174565129064</c:v>
                </c:pt>
                <c:pt idx="367">
                  <c:v>7859.664488517465</c:v>
                </c:pt>
                <c:pt idx="368">
                  <c:v>7239.406126468753</c:v>
                </c:pt>
                <c:pt idx="369">
                  <c:v>6619.195219023537</c:v>
                </c:pt>
                <c:pt idx="370">
                  <c:v>5998.301342862391</c:v>
                </c:pt>
                <c:pt idx="371">
                  <c:v>5377.095430782744</c:v>
                </c:pt>
                <c:pt idx="372">
                  <c:v>4756.365686901806</c:v>
                </c:pt>
                <c:pt idx="373">
                  <c:v>4134.448896335343</c:v>
                </c:pt>
                <c:pt idx="374">
                  <c:v>3512.416964041706</c:v>
                </c:pt>
                <c:pt idx="375">
                  <c:v>2927.747349895471</c:v>
                </c:pt>
                <c:pt idx="376">
                  <c:v>2342.917175481399</c:v>
                </c:pt>
                <c:pt idx="377">
                  <c:v>1757.6336565466133</c:v>
                </c:pt>
                <c:pt idx="378">
                  <c:v>1172.0583245235096</c:v>
                </c:pt>
                <c:pt idx="379">
                  <c:v>586.2085701194615</c:v>
                </c:pt>
                <c:pt idx="380">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_Hidden30!$A$2:$A$382</c:f>
              <c:strCache>
                <c:ptCount val="381"/>
                <c:pt idx="0">
                  <c:v>1/03/2019</c:v>
                </c:pt>
                <c:pt idx="1">
                  <c:v>1/04/2019</c:v>
                </c:pt>
                <c:pt idx="2">
                  <c:v>1/05/2019</c:v>
                </c:pt>
                <c:pt idx="3">
                  <c:v>1/06/2019</c:v>
                </c:pt>
                <c:pt idx="4">
                  <c:v>1/07/2019</c:v>
                </c:pt>
                <c:pt idx="5">
                  <c:v>1/08/2019</c:v>
                </c:pt>
                <c:pt idx="6">
                  <c:v>1/09/2019</c:v>
                </c:pt>
                <c:pt idx="7">
                  <c:v>1/10/2019</c:v>
                </c:pt>
                <c:pt idx="8">
                  <c:v>1/11/2019</c:v>
                </c:pt>
                <c:pt idx="9">
                  <c:v>1/12/2019</c:v>
                </c:pt>
                <c:pt idx="10">
                  <c:v>1/01/2020</c:v>
                </c:pt>
                <c:pt idx="11">
                  <c:v>1/02/2020</c:v>
                </c:pt>
                <c:pt idx="12">
                  <c:v>1/03/2020</c:v>
                </c:pt>
                <c:pt idx="13">
                  <c:v>1/04/2020</c:v>
                </c:pt>
                <c:pt idx="14">
                  <c:v>1/05/2020</c:v>
                </c:pt>
                <c:pt idx="15">
                  <c:v>1/06/2020</c:v>
                </c:pt>
                <c:pt idx="16">
                  <c:v>1/07/2020</c:v>
                </c:pt>
                <c:pt idx="17">
                  <c:v>1/08/2020</c:v>
                </c:pt>
                <c:pt idx="18">
                  <c:v>1/09/2020</c:v>
                </c:pt>
                <c:pt idx="19">
                  <c:v>1/10/2020</c:v>
                </c:pt>
                <c:pt idx="20">
                  <c:v>1/11/2020</c:v>
                </c:pt>
                <c:pt idx="21">
                  <c:v>1/12/2020</c:v>
                </c:pt>
                <c:pt idx="22">
                  <c:v>1/01/2021</c:v>
                </c:pt>
                <c:pt idx="23">
                  <c:v>1/02/2021</c:v>
                </c:pt>
                <c:pt idx="24">
                  <c:v>1/03/2021</c:v>
                </c:pt>
                <c:pt idx="25">
                  <c:v>1/04/2021</c:v>
                </c:pt>
                <c:pt idx="26">
                  <c:v>1/05/2021</c:v>
                </c:pt>
                <c:pt idx="27">
                  <c:v>1/06/2021</c:v>
                </c:pt>
                <c:pt idx="28">
                  <c:v>1/07/2021</c:v>
                </c:pt>
                <c:pt idx="29">
                  <c:v>1/08/2021</c:v>
                </c:pt>
                <c:pt idx="30">
                  <c:v>1/09/2021</c:v>
                </c:pt>
                <c:pt idx="31">
                  <c:v>1/10/2021</c:v>
                </c:pt>
                <c:pt idx="32">
                  <c:v>1/11/2021</c:v>
                </c:pt>
                <c:pt idx="33">
                  <c:v>1/12/2021</c:v>
                </c:pt>
                <c:pt idx="34">
                  <c:v>1/01/2022</c:v>
                </c:pt>
                <c:pt idx="35">
                  <c:v>1/02/2022</c:v>
                </c:pt>
                <c:pt idx="36">
                  <c:v>1/03/2022</c:v>
                </c:pt>
                <c:pt idx="37">
                  <c:v>1/04/2022</c:v>
                </c:pt>
                <c:pt idx="38">
                  <c:v>1/05/2022</c:v>
                </c:pt>
                <c:pt idx="39">
                  <c:v>1/06/2022</c:v>
                </c:pt>
                <c:pt idx="40">
                  <c:v>1/07/2022</c:v>
                </c:pt>
                <c:pt idx="41">
                  <c:v>1/08/2022</c:v>
                </c:pt>
                <c:pt idx="42">
                  <c:v>1/09/2022</c:v>
                </c:pt>
                <c:pt idx="43">
                  <c:v>1/10/2022</c:v>
                </c:pt>
                <c:pt idx="44">
                  <c:v>1/11/2022</c:v>
                </c:pt>
                <c:pt idx="45">
                  <c:v>1/12/2022</c:v>
                </c:pt>
                <c:pt idx="46">
                  <c:v>1/01/2023</c:v>
                </c:pt>
                <c:pt idx="47">
                  <c:v>1/02/2023</c:v>
                </c:pt>
                <c:pt idx="48">
                  <c:v>1/03/2023</c:v>
                </c:pt>
                <c:pt idx="49">
                  <c:v>1/04/2023</c:v>
                </c:pt>
                <c:pt idx="50">
                  <c:v>1/05/2023</c:v>
                </c:pt>
                <c:pt idx="51">
                  <c:v>1/06/2023</c:v>
                </c:pt>
                <c:pt idx="52">
                  <c:v>1/07/2023</c:v>
                </c:pt>
                <c:pt idx="53">
                  <c:v>1/08/2023</c:v>
                </c:pt>
                <c:pt idx="54">
                  <c:v>1/09/2023</c:v>
                </c:pt>
                <c:pt idx="55">
                  <c:v>1/10/2023</c:v>
                </c:pt>
                <c:pt idx="56">
                  <c:v>1/11/2023</c:v>
                </c:pt>
                <c:pt idx="57">
                  <c:v>1/12/2023</c:v>
                </c:pt>
                <c:pt idx="58">
                  <c:v>1/01/2024</c:v>
                </c:pt>
                <c:pt idx="59">
                  <c:v>1/02/2024</c:v>
                </c:pt>
                <c:pt idx="60">
                  <c:v>1/03/2024</c:v>
                </c:pt>
                <c:pt idx="61">
                  <c:v>1/04/2024</c:v>
                </c:pt>
                <c:pt idx="62">
                  <c:v>1/05/2024</c:v>
                </c:pt>
                <c:pt idx="63">
                  <c:v>1/06/2024</c:v>
                </c:pt>
                <c:pt idx="64">
                  <c:v>1/07/2024</c:v>
                </c:pt>
                <c:pt idx="65">
                  <c:v>1/08/2024</c:v>
                </c:pt>
                <c:pt idx="66">
                  <c:v>1/09/2024</c:v>
                </c:pt>
                <c:pt idx="67">
                  <c:v>1/10/2024</c:v>
                </c:pt>
                <c:pt idx="68">
                  <c:v>1/11/2024</c:v>
                </c:pt>
                <c:pt idx="69">
                  <c:v>1/12/2024</c:v>
                </c:pt>
                <c:pt idx="70">
                  <c:v>1/01/2025</c:v>
                </c:pt>
                <c:pt idx="71">
                  <c:v>1/02/2025</c:v>
                </c:pt>
                <c:pt idx="72">
                  <c:v>1/03/2025</c:v>
                </c:pt>
                <c:pt idx="73">
                  <c:v>1/04/2025</c:v>
                </c:pt>
                <c:pt idx="74">
                  <c:v>1/05/2025</c:v>
                </c:pt>
                <c:pt idx="75">
                  <c:v>1/06/2025</c:v>
                </c:pt>
                <c:pt idx="76">
                  <c:v>1/07/2025</c:v>
                </c:pt>
                <c:pt idx="77">
                  <c:v>1/08/2025</c:v>
                </c:pt>
                <c:pt idx="78">
                  <c:v>1/09/2025</c:v>
                </c:pt>
                <c:pt idx="79">
                  <c:v>1/10/2025</c:v>
                </c:pt>
                <c:pt idx="80">
                  <c:v>1/11/2025</c:v>
                </c:pt>
                <c:pt idx="81">
                  <c:v>1/12/2025</c:v>
                </c:pt>
                <c:pt idx="82">
                  <c:v>1/01/2026</c:v>
                </c:pt>
                <c:pt idx="83">
                  <c:v>1/02/2026</c:v>
                </c:pt>
                <c:pt idx="84">
                  <c:v>1/03/2026</c:v>
                </c:pt>
                <c:pt idx="85">
                  <c:v>1/04/2026</c:v>
                </c:pt>
                <c:pt idx="86">
                  <c:v>1/05/2026</c:v>
                </c:pt>
                <c:pt idx="87">
                  <c:v>1/06/2026</c:v>
                </c:pt>
                <c:pt idx="88">
                  <c:v>1/07/2026</c:v>
                </c:pt>
                <c:pt idx="89">
                  <c:v>1/08/2026</c:v>
                </c:pt>
                <c:pt idx="90">
                  <c:v>1/09/2026</c:v>
                </c:pt>
                <c:pt idx="91">
                  <c:v>1/10/2026</c:v>
                </c:pt>
                <c:pt idx="92">
                  <c:v>1/11/2026</c:v>
                </c:pt>
                <c:pt idx="93">
                  <c:v>1/12/2026</c:v>
                </c:pt>
                <c:pt idx="94">
                  <c:v>1/01/2027</c:v>
                </c:pt>
                <c:pt idx="95">
                  <c:v>1/02/2027</c:v>
                </c:pt>
                <c:pt idx="96">
                  <c:v>1/03/2027</c:v>
                </c:pt>
                <c:pt idx="97">
                  <c:v>1/04/2027</c:v>
                </c:pt>
                <c:pt idx="98">
                  <c:v>1/05/2027</c:v>
                </c:pt>
                <c:pt idx="99">
                  <c:v>1/06/2027</c:v>
                </c:pt>
                <c:pt idx="100">
                  <c:v>1/07/2027</c:v>
                </c:pt>
                <c:pt idx="101">
                  <c:v>1/08/2027</c:v>
                </c:pt>
                <c:pt idx="102">
                  <c:v>1/09/2027</c:v>
                </c:pt>
                <c:pt idx="103">
                  <c:v>1/10/2027</c:v>
                </c:pt>
                <c:pt idx="104">
                  <c:v>1/11/2027</c:v>
                </c:pt>
                <c:pt idx="105">
                  <c:v>1/12/2027</c:v>
                </c:pt>
                <c:pt idx="106">
                  <c:v>1/01/2028</c:v>
                </c:pt>
                <c:pt idx="107">
                  <c:v>1/02/2028</c:v>
                </c:pt>
                <c:pt idx="108">
                  <c:v>1/03/2028</c:v>
                </c:pt>
                <c:pt idx="109">
                  <c:v>1/04/2028</c:v>
                </c:pt>
                <c:pt idx="110">
                  <c:v>1/05/2028</c:v>
                </c:pt>
                <c:pt idx="111">
                  <c:v>1/06/2028</c:v>
                </c:pt>
                <c:pt idx="112">
                  <c:v>1/07/2028</c:v>
                </c:pt>
                <c:pt idx="113">
                  <c:v>1/08/2028</c:v>
                </c:pt>
                <c:pt idx="114">
                  <c:v>1/09/2028</c:v>
                </c:pt>
                <c:pt idx="115">
                  <c:v>1/10/2028</c:v>
                </c:pt>
                <c:pt idx="116">
                  <c:v>1/11/2028</c:v>
                </c:pt>
                <c:pt idx="117">
                  <c:v>1/12/2028</c:v>
                </c:pt>
                <c:pt idx="118">
                  <c:v>1/01/2029</c:v>
                </c:pt>
                <c:pt idx="119">
                  <c:v>1/02/2029</c:v>
                </c:pt>
                <c:pt idx="120">
                  <c:v>1/03/2029</c:v>
                </c:pt>
                <c:pt idx="121">
                  <c:v>1/04/2029</c:v>
                </c:pt>
                <c:pt idx="122">
                  <c:v>1/05/2029</c:v>
                </c:pt>
                <c:pt idx="123">
                  <c:v>1/06/2029</c:v>
                </c:pt>
                <c:pt idx="124">
                  <c:v>1/07/2029</c:v>
                </c:pt>
                <c:pt idx="125">
                  <c:v>1/08/2029</c:v>
                </c:pt>
                <c:pt idx="126">
                  <c:v>1/09/2029</c:v>
                </c:pt>
                <c:pt idx="127">
                  <c:v>1/10/2029</c:v>
                </c:pt>
                <c:pt idx="128">
                  <c:v>1/11/2029</c:v>
                </c:pt>
                <c:pt idx="129">
                  <c:v>1/12/2029</c:v>
                </c:pt>
                <c:pt idx="130">
                  <c:v>1/01/2030</c:v>
                </c:pt>
                <c:pt idx="131">
                  <c:v>1/02/2030</c:v>
                </c:pt>
                <c:pt idx="132">
                  <c:v>1/03/2030</c:v>
                </c:pt>
                <c:pt idx="133">
                  <c:v>1/04/2030</c:v>
                </c:pt>
                <c:pt idx="134">
                  <c:v>1/05/2030</c:v>
                </c:pt>
                <c:pt idx="135">
                  <c:v>1/06/2030</c:v>
                </c:pt>
                <c:pt idx="136">
                  <c:v>1/07/2030</c:v>
                </c:pt>
                <c:pt idx="137">
                  <c:v>1/08/2030</c:v>
                </c:pt>
                <c:pt idx="138">
                  <c:v>1/09/2030</c:v>
                </c:pt>
                <c:pt idx="139">
                  <c:v>1/10/2030</c:v>
                </c:pt>
                <c:pt idx="140">
                  <c:v>1/11/2030</c:v>
                </c:pt>
                <c:pt idx="141">
                  <c:v>1/12/2030</c:v>
                </c:pt>
                <c:pt idx="142">
                  <c:v>1/01/2031</c:v>
                </c:pt>
                <c:pt idx="143">
                  <c:v>1/02/2031</c:v>
                </c:pt>
                <c:pt idx="144">
                  <c:v>1/03/2031</c:v>
                </c:pt>
                <c:pt idx="145">
                  <c:v>1/04/2031</c:v>
                </c:pt>
                <c:pt idx="146">
                  <c:v>1/05/2031</c:v>
                </c:pt>
                <c:pt idx="147">
                  <c:v>1/06/2031</c:v>
                </c:pt>
                <c:pt idx="148">
                  <c:v>1/07/2031</c:v>
                </c:pt>
                <c:pt idx="149">
                  <c:v>1/08/2031</c:v>
                </c:pt>
                <c:pt idx="150">
                  <c:v>1/09/2031</c:v>
                </c:pt>
                <c:pt idx="151">
                  <c:v>1/10/2031</c:v>
                </c:pt>
                <c:pt idx="152">
                  <c:v>1/11/2031</c:v>
                </c:pt>
                <c:pt idx="153">
                  <c:v>1/12/2031</c:v>
                </c:pt>
                <c:pt idx="154">
                  <c:v>1/01/2032</c:v>
                </c:pt>
                <c:pt idx="155">
                  <c:v>1/02/2032</c:v>
                </c:pt>
                <c:pt idx="156">
                  <c:v>1/03/2032</c:v>
                </c:pt>
                <c:pt idx="157">
                  <c:v>1/04/2032</c:v>
                </c:pt>
                <c:pt idx="158">
                  <c:v>1/05/2032</c:v>
                </c:pt>
                <c:pt idx="159">
                  <c:v>1/06/2032</c:v>
                </c:pt>
                <c:pt idx="160">
                  <c:v>1/07/2032</c:v>
                </c:pt>
                <c:pt idx="161">
                  <c:v>1/08/2032</c:v>
                </c:pt>
                <c:pt idx="162">
                  <c:v>1/09/2032</c:v>
                </c:pt>
                <c:pt idx="163">
                  <c:v>1/10/2032</c:v>
                </c:pt>
                <c:pt idx="164">
                  <c:v>1/11/2032</c:v>
                </c:pt>
                <c:pt idx="165">
                  <c:v>1/12/2032</c:v>
                </c:pt>
                <c:pt idx="166">
                  <c:v>1/01/2033</c:v>
                </c:pt>
                <c:pt idx="167">
                  <c:v>1/02/2033</c:v>
                </c:pt>
                <c:pt idx="168">
                  <c:v>1/03/2033</c:v>
                </c:pt>
                <c:pt idx="169">
                  <c:v>1/04/2033</c:v>
                </c:pt>
                <c:pt idx="170">
                  <c:v>1/05/2033</c:v>
                </c:pt>
                <c:pt idx="171">
                  <c:v>1/06/2033</c:v>
                </c:pt>
                <c:pt idx="172">
                  <c:v>1/07/2033</c:v>
                </c:pt>
                <c:pt idx="173">
                  <c:v>1/08/2033</c:v>
                </c:pt>
                <c:pt idx="174">
                  <c:v>1/09/2033</c:v>
                </c:pt>
                <c:pt idx="175">
                  <c:v>1/10/2033</c:v>
                </c:pt>
                <c:pt idx="176">
                  <c:v>1/11/2033</c:v>
                </c:pt>
                <c:pt idx="177">
                  <c:v>1/12/2033</c:v>
                </c:pt>
                <c:pt idx="178">
                  <c:v>1/01/2034</c:v>
                </c:pt>
                <c:pt idx="179">
                  <c:v>1/02/2034</c:v>
                </c:pt>
                <c:pt idx="180">
                  <c:v>1/03/2034</c:v>
                </c:pt>
                <c:pt idx="181">
                  <c:v>1/04/2034</c:v>
                </c:pt>
                <c:pt idx="182">
                  <c:v>1/05/2034</c:v>
                </c:pt>
                <c:pt idx="183">
                  <c:v>1/06/2034</c:v>
                </c:pt>
                <c:pt idx="184">
                  <c:v>1/07/2034</c:v>
                </c:pt>
                <c:pt idx="185">
                  <c:v>1/08/2034</c:v>
                </c:pt>
                <c:pt idx="186">
                  <c:v>1/09/2034</c:v>
                </c:pt>
                <c:pt idx="187">
                  <c:v>1/10/2034</c:v>
                </c:pt>
                <c:pt idx="188">
                  <c:v>1/11/2034</c:v>
                </c:pt>
                <c:pt idx="189">
                  <c:v>1/12/2034</c:v>
                </c:pt>
                <c:pt idx="190">
                  <c:v>1/01/2035</c:v>
                </c:pt>
                <c:pt idx="191">
                  <c:v>1/02/2035</c:v>
                </c:pt>
                <c:pt idx="192">
                  <c:v>1/03/2035</c:v>
                </c:pt>
                <c:pt idx="193">
                  <c:v>1/04/2035</c:v>
                </c:pt>
                <c:pt idx="194">
                  <c:v>1/05/2035</c:v>
                </c:pt>
                <c:pt idx="195">
                  <c:v>1/06/2035</c:v>
                </c:pt>
                <c:pt idx="196">
                  <c:v>1/07/2035</c:v>
                </c:pt>
                <c:pt idx="197">
                  <c:v>1/08/2035</c:v>
                </c:pt>
                <c:pt idx="198">
                  <c:v>1/09/2035</c:v>
                </c:pt>
                <c:pt idx="199">
                  <c:v>1/10/2035</c:v>
                </c:pt>
                <c:pt idx="200">
                  <c:v>1/11/2035</c:v>
                </c:pt>
                <c:pt idx="201">
                  <c:v>1/12/2035</c:v>
                </c:pt>
                <c:pt idx="202">
                  <c:v>1/01/2036</c:v>
                </c:pt>
                <c:pt idx="203">
                  <c:v>1/02/2036</c:v>
                </c:pt>
                <c:pt idx="204">
                  <c:v>1/03/2036</c:v>
                </c:pt>
                <c:pt idx="205">
                  <c:v>1/04/2036</c:v>
                </c:pt>
                <c:pt idx="206">
                  <c:v>1/05/2036</c:v>
                </c:pt>
                <c:pt idx="207">
                  <c:v>1/06/2036</c:v>
                </c:pt>
                <c:pt idx="208">
                  <c:v>1/07/2036</c:v>
                </c:pt>
                <c:pt idx="209">
                  <c:v>1/08/2036</c:v>
                </c:pt>
                <c:pt idx="210">
                  <c:v>1/09/2036</c:v>
                </c:pt>
                <c:pt idx="211">
                  <c:v>1/10/2036</c:v>
                </c:pt>
                <c:pt idx="212">
                  <c:v>1/11/2036</c:v>
                </c:pt>
                <c:pt idx="213">
                  <c:v>1/12/2036</c:v>
                </c:pt>
                <c:pt idx="214">
                  <c:v>1/01/2037</c:v>
                </c:pt>
                <c:pt idx="215">
                  <c:v>1/02/2037</c:v>
                </c:pt>
                <c:pt idx="216">
                  <c:v>1/03/2037</c:v>
                </c:pt>
                <c:pt idx="217">
                  <c:v>1/04/2037</c:v>
                </c:pt>
                <c:pt idx="218">
                  <c:v>1/05/2037</c:v>
                </c:pt>
                <c:pt idx="219">
                  <c:v>1/06/2037</c:v>
                </c:pt>
                <c:pt idx="220">
                  <c:v>1/07/2037</c:v>
                </c:pt>
                <c:pt idx="221">
                  <c:v>1/08/2037</c:v>
                </c:pt>
                <c:pt idx="222">
                  <c:v>1/09/2037</c:v>
                </c:pt>
                <c:pt idx="223">
                  <c:v>1/10/2037</c:v>
                </c:pt>
                <c:pt idx="224">
                  <c:v>1/11/2037</c:v>
                </c:pt>
                <c:pt idx="225">
                  <c:v>1/12/2037</c:v>
                </c:pt>
                <c:pt idx="226">
                  <c:v>1/01/2038</c:v>
                </c:pt>
                <c:pt idx="227">
                  <c:v>1/02/2038</c:v>
                </c:pt>
                <c:pt idx="228">
                  <c:v>1/03/2038</c:v>
                </c:pt>
                <c:pt idx="229">
                  <c:v>1/04/2038</c:v>
                </c:pt>
                <c:pt idx="230">
                  <c:v>1/05/2038</c:v>
                </c:pt>
                <c:pt idx="231">
                  <c:v>1/06/2038</c:v>
                </c:pt>
                <c:pt idx="232">
                  <c:v>1/07/2038</c:v>
                </c:pt>
                <c:pt idx="233">
                  <c:v>1/08/2038</c:v>
                </c:pt>
                <c:pt idx="234">
                  <c:v>1/09/2038</c:v>
                </c:pt>
                <c:pt idx="235">
                  <c:v>1/10/2038</c:v>
                </c:pt>
                <c:pt idx="236">
                  <c:v>1/11/2038</c:v>
                </c:pt>
                <c:pt idx="237">
                  <c:v>1/12/2038</c:v>
                </c:pt>
                <c:pt idx="238">
                  <c:v>1/01/2039</c:v>
                </c:pt>
                <c:pt idx="239">
                  <c:v>1/02/2039</c:v>
                </c:pt>
                <c:pt idx="240">
                  <c:v>1/03/2039</c:v>
                </c:pt>
                <c:pt idx="241">
                  <c:v>1/04/2039</c:v>
                </c:pt>
                <c:pt idx="242">
                  <c:v>1/05/2039</c:v>
                </c:pt>
                <c:pt idx="243">
                  <c:v>1/06/2039</c:v>
                </c:pt>
                <c:pt idx="244">
                  <c:v>1/07/2039</c:v>
                </c:pt>
                <c:pt idx="245">
                  <c:v>1/08/2039</c:v>
                </c:pt>
                <c:pt idx="246">
                  <c:v>1/09/2039</c:v>
                </c:pt>
                <c:pt idx="247">
                  <c:v>1/10/2039</c:v>
                </c:pt>
                <c:pt idx="248">
                  <c:v>1/11/2039</c:v>
                </c:pt>
                <c:pt idx="249">
                  <c:v>1/12/2039</c:v>
                </c:pt>
                <c:pt idx="250">
                  <c:v>1/01/2040</c:v>
                </c:pt>
                <c:pt idx="251">
                  <c:v>1/02/2040</c:v>
                </c:pt>
                <c:pt idx="252">
                  <c:v>1/03/2040</c:v>
                </c:pt>
                <c:pt idx="253">
                  <c:v>1/04/2040</c:v>
                </c:pt>
                <c:pt idx="254">
                  <c:v>1/05/2040</c:v>
                </c:pt>
                <c:pt idx="255">
                  <c:v>1/06/2040</c:v>
                </c:pt>
                <c:pt idx="256">
                  <c:v>1/07/2040</c:v>
                </c:pt>
                <c:pt idx="257">
                  <c:v>1/08/2040</c:v>
                </c:pt>
                <c:pt idx="258">
                  <c:v>1/09/2040</c:v>
                </c:pt>
                <c:pt idx="259">
                  <c:v>1/10/2040</c:v>
                </c:pt>
                <c:pt idx="260">
                  <c:v>1/11/2040</c:v>
                </c:pt>
                <c:pt idx="261">
                  <c:v>1/12/2040</c:v>
                </c:pt>
                <c:pt idx="262">
                  <c:v>1/01/2041</c:v>
                </c:pt>
                <c:pt idx="263">
                  <c:v>1/02/2041</c:v>
                </c:pt>
                <c:pt idx="264">
                  <c:v>1/03/2041</c:v>
                </c:pt>
                <c:pt idx="265">
                  <c:v>1/04/2041</c:v>
                </c:pt>
                <c:pt idx="266">
                  <c:v>1/05/2041</c:v>
                </c:pt>
                <c:pt idx="267">
                  <c:v>1/06/2041</c:v>
                </c:pt>
                <c:pt idx="268">
                  <c:v>1/07/2041</c:v>
                </c:pt>
                <c:pt idx="269">
                  <c:v>1/08/2041</c:v>
                </c:pt>
                <c:pt idx="270">
                  <c:v>1/09/2041</c:v>
                </c:pt>
                <c:pt idx="271">
                  <c:v>1/10/2041</c:v>
                </c:pt>
                <c:pt idx="272">
                  <c:v>1/11/2041</c:v>
                </c:pt>
                <c:pt idx="273">
                  <c:v>1/12/2041</c:v>
                </c:pt>
                <c:pt idx="274">
                  <c:v>1/01/2042</c:v>
                </c:pt>
                <c:pt idx="275">
                  <c:v>1/02/2042</c:v>
                </c:pt>
                <c:pt idx="276">
                  <c:v>1/03/2042</c:v>
                </c:pt>
                <c:pt idx="277">
                  <c:v>1/04/2042</c:v>
                </c:pt>
                <c:pt idx="278">
                  <c:v>1/05/2042</c:v>
                </c:pt>
                <c:pt idx="279">
                  <c:v>1/06/2042</c:v>
                </c:pt>
                <c:pt idx="280">
                  <c:v>1/07/2042</c:v>
                </c:pt>
                <c:pt idx="281">
                  <c:v>1/08/2042</c:v>
                </c:pt>
                <c:pt idx="282">
                  <c:v>1/09/2042</c:v>
                </c:pt>
                <c:pt idx="283">
                  <c:v>1/10/2042</c:v>
                </c:pt>
                <c:pt idx="284">
                  <c:v>1/11/2042</c:v>
                </c:pt>
                <c:pt idx="285">
                  <c:v>1/12/2042</c:v>
                </c:pt>
                <c:pt idx="286">
                  <c:v>1/01/2043</c:v>
                </c:pt>
                <c:pt idx="287">
                  <c:v>1/02/2043</c:v>
                </c:pt>
                <c:pt idx="288">
                  <c:v>1/03/2043</c:v>
                </c:pt>
                <c:pt idx="289">
                  <c:v>1/04/2043</c:v>
                </c:pt>
                <c:pt idx="290">
                  <c:v>1/05/2043</c:v>
                </c:pt>
                <c:pt idx="291">
                  <c:v>1/06/2043</c:v>
                </c:pt>
                <c:pt idx="292">
                  <c:v>1/07/2043</c:v>
                </c:pt>
                <c:pt idx="293">
                  <c:v>1/08/2043</c:v>
                </c:pt>
                <c:pt idx="294">
                  <c:v>1/09/2043</c:v>
                </c:pt>
                <c:pt idx="295">
                  <c:v>1/10/2043</c:v>
                </c:pt>
                <c:pt idx="296">
                  <c:v>1/11/2043</c:v>
                </c:pt>
                <c:pt idx="297">
                  <c:v>1/12/2043</c:v>
                </c:pt>
                <c:pt idx="298">
                  <c:v>1/01/2044</c:v>
                </c:pt>
                <c:pt idx="299">
                  <c:v>1/02/2044</c:v>
                </c:pt>
                <c:pt idx="300">
                  <c:v>1/03/2044</c:v>
                </c:pt>
                <c:pt idx="301">
                  <c:v>1/04/2044</c:v>
                </c:pt>
                <c:pt idx="302">
                  <c:v>1/05/2044</c:v>
                </c:pt>
                <c:pt idx="303">
                  <c:v>1/06/2044</c:v>
                </c:pt>
                <c:pt idx="304">
                  <c:v>1/07/2044</c:v>
                </c:pt>
                <c:pt idx="305">
                  <c:v>1/08/2044</c:v>
                </c:pt>
                <c:pt idx="306">
                  <c:v>1/09/2044</c:v>
                </c:pt>
                <c:pt idx="307">
                  <c:v>1/10/2044</c:v>
                </c:pt>
                <c:pt idx="308">
                  <c:v>1/11/2044</c:v>
                </c:pt>
                <c:pt idx="309">
                  <c:v>1/12/2044</c:v>
                </c:pt>
                <c:pt idx="310">
                  <c:v>1/01/2045</c:v>
                </c:pt>
                <c:pt idx="311">
                  <c:v>1/02/2045</c:v>
                </c:pt>
                <c:pt idx="312">
                  <c:v>1/03/2045</c:v>
                </c:pt>
                <c:pt idx="313">
                  <c:v>1/04/2045</c:v>
                </c:pt>
                <c:pt idx="314">
                  <c:v>1/05/2045</c:v>
                </c:pt>
                <c:pt idx="315">
                  <c:v>1/06/2045</c:v>
                </c:pt>
                <c:pt idx="316">
                  <c:v>1/07/2045</c:v>
                </c:pt>
                <c:pt idx="317">
                  <c:v>1/08/2045</c:v>
                </c:pt>
                <c:pt idx="318">
                  <c:v>1/09/2045</c:v>
                </c:pt>
                <c:pt idx="319">
                  <c:v>1/10/2045</c:v>
                </c:pt>
                <c:pt idx="320">
                  <c:v>1/11/2045</c:v>
                </c:pt>
                <c:pt idx="321">
                  <c:v>1/12/2045</c:v>
                </c:pt>
                <c:pt idx="322">
                  <c:v>1/01/2046</c:v>
                </c:pt>
                <c:pt idx="323">
                  <c:v>1/02/2046</c:v>
                </c:pt>
                <c:pt idx="324">
                  <c:v>1/03/2046</c:v>
                </c:pt>
                <c:pt idx="325">
                  <c:v>1/04/2046</c:v>
                </c:pt>
                <c:pt idx="326">
                  <c:v>1/05/2046</c:v>
                </c:pt>
                <c:pt idx="327">
                  <c:v>1/06/2046</c:v>
                </c:pt>
                <c:pt idx="328">
                  <c:v>1/07/2046</c:v>
                </c:pt>
                <c:pt idx="329">
                  <c:v>1/08/2046</c:v>
                </c:pt>
                <c:pt idx="330">
                  <c:v>1/09/2046</c:v>
                </c:pt>
                <c:pt idx="331">
                  <c:v>1/10/2046</c:v>
                </c:pt>
                <c:pt idx="332">
                  <c:v>1/11/2046</c:v>
                </c:pt>
                <c:pt idx="333">
                  <c:v>1/12/2046</c:v>
                </c:pt>
                <c:pt idx="334">
                  <c:v>1/01/2047</c:v>
                </c:pt>
                <c:pt idx="335">
                  <c:v>1/02/2047</c:v>
                </c:pt>
                <c:pt idx="336">
                  <c:v>1/03/2047</c:v>
                </c:pt>
                <c:pt idx="337">
                  <c:v>1/04/2047</c:v>
                </c:pt>
                <c:pt idx="338">
                  <c:v>1/05/2047</c:v>
                </c:pt>
                <c:pt idx="339">
                  <c:v>1/06/2047</c:v>
                </c:pt>
                <c:pt idx="340">
                  <c:v>1/07/2047</c:v>
                </c:pt>
                <c:pt idx="341">
                  <c:v>1/08/2047</c:v>
                </c:pt>
                <c:pt idx="342">
                  <c:v>1/09/2047</c:v>
                </c:pt>
                <c:pt idx="343">
                  <c:v>1/10/2047</c:v>
                </c:pt>
                <c:pt idx="344">
                  <c:v>1/11/2047</c:v>
                </c:pt>
                <c:pt idx="345">
                  <c:v>1/12/2047</c:v>
                </c:pt>
                <c:pt idx="346">
                  <c:v>1/01/2048</c:v>
                </c:pt>
                <c:pt idx="347">
                  <c:v>1/02/2048</c:v>
                </c:pt>
                <c:pt idx="348">
                  <c:v>1/03/2048</c:v>
                </c:pt>
                <c:pt idx="349">
                  <c:v>1/04/2048</c:v>
                </c:pt>
                <c:pt idx="350">
                  <c:v>1/05/2048</c:v>
                </c:pt>
                <c:pt idx="351">
                  <c:v>1/06/2048</c:v>
                </c:pt>
                <c:pt idx="352">
                  <c:v>1/07/2048</c:v>
                </c:pt>
                <c:pt idx="353">
                  <c:v>1/08/2048</c:v>
                </c:pt>
                <c:pt idx="354">
                  <c:v>1/09/2048</c:v>
                </c:pt>
                <c:pt idx="355">
                  <c:v>1/10/2048</c:v>
                </c:pt>
                <c:pt idx="356">
                  <c:v>1/11/2048</c:v>
                </c:pt>
                <c:pt idx="357">
                  <c:v>1/12/2048</c:v>
                </c:pt>
                <c:pt idx="358">
                  <c:v>1/01/2049</c:v>
                </c:pt>
                <c:pt idx="359">
                  <c:v>1/02/2049</c:v>
                </c:pt>
                <c:pt idx="360">
                  <c:v>1/03/2049</c:v>
                </c:pt>
                <c:pt idx="361">
                  <c:v>1/04/2049</c:v>
                </c:pt>
                <c:pt idx="362">
                  <c:v>1/05/2049</c:v>
                </c:pt>
                <c:pt idx="363">
                  <c:v>1/06/2049</c:v>
                </c:pt>
                <c:pt idx="364">
                  <c:v>1/07/2049</c:v>
                </c:pt>
                <c:pt idx="365">
                  <c:v>1/08/2049</c:v>
                </c:pt>
                <c:pt idx="366">
                  <c:v>1/09/2049</c:v>
                </c:pt>
                <c:pt idx="367">
                  <c:v>1/10/2049</c:v>
                </c:pt>
                <c:pt idx="368">
                  <c:v>1/11/2049</c:v>
                </c:pt>
                <c:pt idx="369">
                  <c:v>1/12/2049</c:v>
                </c:pt>
                <c:pt idx="370">
                  <c:v>1/01/2050</c:v>
                </c:pt>
                <c:pt idx="371">
                  <c:v>1/02/2050</c:v>
                </c:pt>
                <c:pt idx="372">
                  <c:v>1/03/2050</c:v>
                </c:pt>
                <c:pt idx="373">
                  <c:v>1/04/2050</c:v>
                </c:pt>
                <c:pt idx="374">
                  <c:v>1/05/2050</c:v>
                </c:pt>
                <c:pt idx="375">
                  <c:v>1/06/2050</c:v>
                </c:pt>
                <c:pt idx="376">
                  <c:v>1/07/2050</c:v>
                </c:pt>
                <c:pt idx="377">
                  <c:v>1/08/2050</c:v>
                </c:pt>
                <c:pt idx="378">
                  <c:v>1/09/2050</c:v>
                </c:pt>
                <c:pt idx="379">
                  <c:v>1/10/2050</c:v>
                </c:pt>
                <c:pt idx="380">
                  <c:v>1/11/2050</c:v>
                </c:pt>
              </c:strCache>
            </c:strRef>
          </c:cat>
          <c:val>
            <c:numRef>
              <c:f>_Hidden30!$D$2:$D$382</c:f>
              <c:numCache>
                <c:ptCount val="381"/>
                <c:pt idx="0">
                  <c:v>2899370497.9031677</c:v>
                </c:pt>
                <c:pt idx="1">
                  <c:v>2869456982.018603</c:v>
                </c:pt>
                <c:pt idx="2">
                  <c:v>2840101496.824735</c:v>
                </c:pt>
                <c:pt idx="3">
                  <c:v>2810426724.5365167</c:v>
                </c:pt>
                <c:pt idx="4">
                  <c:v>2780953602.0945444</c:v>
                </c:pt>
                <c:pt idx="5">
                  <c:v>2750456760.8087764</c:v>
                </c:pt>
                <c:pt idx="6">
                  <c:v>2721386559.647271</c:v>
                </c:pt>
                <c:pt idx="7">
                  <c:v>2692635630.2413225</c:v>
                </c:pt>
                <c:pt idx="8">
                  <c:v>2663852361.307435</c:v>
                </c:pt>
                <c:pt idx="9">
                  <c:v>2635544902.3769684</c:v>
                </c:pt>
                <c:pt idx="10">
                  <c:v>2607153323.966276</c:v>
                </c:pt>
                <c:pt idx="11">
                  <c:v>2578528323.288001</c:v>
                </c:pt>
                <c:pt idx="12">
                  <c:v>2550334775.466009</c:v>
                </c:pt>
                <c:pt idx="13">
                  <c:v>2522044626.618454</c:v>
                </c:pt>
                <c:pt idx="14">
                  <c:v>2494340214.9479795</c:v>
                </c:pt>
                <c:pt idx="15">
                  <c:v>2465357357.188052</c:v>
                </c:pt>
                <c:pt idx="16">
                  <c:v>2437973396.187451</c:v>
                </c:pt>
                <c:pt idx="17">
                  <c:v>2409733164.31842</c:v>
                </c:pt>
                <c:pt idx="18">
                  <c:v>2382401239.6686316</c:v>
                </c:pt>
                <c:pt idx="19">
                  <c:v>2355610358.4129725</c:v>
                </c:pt>
                <c:pt idx="20">
                  <c:v>2328488940.876417</c:v>
                </c:pt>
                <c:pt idx="21">
                  <c:v>2302293332.192057</c:v>
                </c:pt>
                <c:pt idx="22">
                  <c:v>2275972276.9111314</c:v>
                </c:pt>
                <c:pt idx="23">
                  <c:v>2248692634.0962973</c:v>
                </c:pt>
                <c:pt idx="24">
                  <c:v>2221533341.5673213</c:v>
                </c:pt>
                <c:pt idx="25">
                  <c:v>2194721986.465203</c:v>
                </c:pt>
                <c:pt idx="26">
                  <c:v>2168995885.6791463</c:v>
                </c:pt>
                <c:pt idx="27">
                  <c:v>2141907551.4864876</c:v>
                </c:pt>
                <c:pt idx="28">
                  <c:v>2116139933.947222</c:v>
                </c:pt>
                <c:pt idx="29">
                  <c:v>2089313081.6926024</c:v>
                </c:pt>
                <c:pt idx="30">
                  <c:v>2063395392.1723378</c:v>
                </c:pt>
                <c:pt idx="31">
                  <c:v>2038709126.9728773</c:v>
                </c:pt>
                <c:pt idx="32">
                  <c:v>2013994910.8039849</c:v>
                </c:pt>
                <c:pt idx="33">
                  <c:v>1989735156.9157917</c:v>
                </c:pt>
                <c:pt idx="34">
                  <c:v>1964773105.6006074</c:v>
                </c:pt>
                <c:pt idx="35">
                  <c:v>1940233927.4902315</c:v>
                </c:pt>
                <c:pt idx="36">
                  <c:v>1917099365.579251</c:v>
                </c:pt>
                <c:pt idx="37">
                  <c:v>1893104630.9028523</c:v>
                </c:pt>
                <c:pt idx="38">
                  <c:v>1868627010.5774024</c:v>
                </c:pt>
                <c:pt idx="39">
                  <c:v>1844848084.7999003</c:v>
                </c:pt>
                <c:pt idx="40">
                  <c:v>1821591118.5486898</c:v>
                </c:pt>
                <c:pt idx="41">
                  <c:v>1797770092.1717339</c:v>
                </c:pt>
                <c:pt idx="42">
                  <c:v>1774558787.7203436</c:v>
                </c:pt>
                <c:pt idx="43">
                  <c:v>1751448915.3816333</c:v>
                </c:pt>
                <c:pt idx="44">
                  <c:v>1728375890.5255244</c:v>
                </c:pt>
                <c:pt idx="45">
                  <c:v>1705164184.6881385</c:v>
                </c:pt>
                <c:pt idx="46">
                  <c:v>1682694584.6611235</c:v>
                </c:pt>
                <c:pt idx="47">
                  <c:v>1659932688.9731479</c:v>
                </c:pt>
                <c:pt idx="48">
                  <c:v>1637885940.7629805</c:v>
                </c:pt>
                <c:pt idx="49">
                  <c:v>1616029726.467128</c:v>
                </c:pt>
                <c:pt idx="50">
                  <c:v>1594047767.7958593</c:v>
                </c:pt>
                <c:pt idx="51">
                  <c:v>1571296752.7144263</c:v>
                </c:pt>
                <c:pt idx="52">
                  <c:v>1549150179.0236127</c:v>
                </c:pt>
                <c:pt idx="53">
                  <c:v>1527686194.2211785</c:v>
                </c:pt>
                <c:pt idx="54">
                  <c:v>1506318189.327885</c:v>
                </c:pt>
                <c:pt idx="55">
                  <c:v>1485587092.4924932</c:v>
                </c:pt>
                <c:pt idx="56">
                  <c:v>1464931677.8982196</c:v>
                </c:pt>
                <c:pt idx="57">
                  <c:v>1444661569.221135</c:v>
                </c:pt>
                <c:pt idx="58">
                  <c:v>1424058548.7590547</c:v>
                </c:pt>
                <c:pt idx="59">
                  <c:v>1403898803.590876</c:v>
                </c:pt>
                <c:pt idx="60">
                  <c:v>1384214787.9477437</c:v>
                </c:pt>
                <c:pt idx="61">
                  <c:v>1364376824.5545344</c:v>
                </c:pt>
                <c:pt idx="62">
                  <c:v>1344765081.9227858</c:v>
                </c:pt>
                <c:pt idx="63">
                  <c:v>1325232789.0438085</c:v>
                </c:pt>
                <c:pt idx="64">
                  <c:v>1305708869.3774185</c:v>
                </c:pt>
                <c:pt idx="65">
                  <c:v>1286425847.0838642</c:v>
                </c:pt>
                <c:pt idx="66">
                  <c:v>1267187310.394439</c:v>
                </c:pt>
                <c:pt idx="67">
                  <c:v>1248410255.8163931</c:v>
                </c:pt>
                <c:pt idx="68">
                  <c:v>1229527693.089857</c:v>
                </c:pt>
                <c:pt idx="69">
                  <c:v>1211193339.661624</c:v>
                </c:pt>
                <c:pt idx="70">
                  <c:v>1192482272.8460047</c:v>
                </c:pt>
                <c:pt idx="71">
                  <c:v>1174470153.3862987</c:v>
                </c:pt>
                <c:pt idx="72">
                  <c:v>1157083229.604985</c:v>
                </c:pt>
                <c:pt idx="73">
                  <c:v>1139119011.7848804</c:v>
                </c:pt>
                <c:pt idx="74">
                  <c:v>1121834622.3003757</c:v>
                </c:pt>
                <c:pt idx="75">
                  <c:v>1103973410.5574749</c:v>
                </c:pt>
                <c:pt idx="76">
                  <c:v>1086902060.323973</c:v>
                </c:pt>
                <c:pt idx="77">
                  <c:v>1070062005.7106682</c:v>
                </c:pt>
                <c:pt idx="78">
                  <c:v>1053366769.8138471</c:v>
                </c:pt>
                <c:pt idx="79">
                  <c:v>1037259099.9686054</c:v>
                </c:pt>
                <c:pt idx="80">
                  <c:v>1020622599.8757428</c:v>
                </c:pt>
                <c:pt idx="81">
                  <c:v>1005000588.9090103</c:v>
                </c:pt>
                <c:pt idx="82">
                  <c:v>989490745.3042977</c:v>
                </c:pt>
                <c:pt idx="83">
                  <c:v>974275020.1075813</c:v>
                </c:pt>
                <c:pt idx="84">
                  <c:v>959111264.0653342</c:v>
                </c:pt>
                <c:pt idx="85">
                  <c:v>944164707.8247222</c:v>
                </c:pt>
                <c:pt idx="86">
                  <c:v>929665451.9724134</c:v>
                </c:pt>
                <c:pt idx="87">
                  <c:v>914977373.2499876</c:v>
                </c:pt>
                <c:pt idx="88">
                  <c:v>900823553.8806281</c:v>
                </c:pt>
                <c:pt idx="89">
                  <c:v>886741866.8312383</c:v>
                </c:pt>
                <c:pt idx="90">
                  <c:v>872274534.0641999</c:v>
                </c:pt>
                <c:pt idx="91">
                  <c:v>858619114.1867936</c:v>
                </c:pt>
                <c:pt idx="92">
                  <c:v>845144807.929604</c:v>
                </c:pt>
                <c:pt idx="93">
                  <c:v>831552439.921756</c:v>
                </c:pt>
                <c:pt idx="94">
                  <c:v>817916967.2289623</c:v>
                </c:pt>
                <c:pt idx="95">
                  <c:v>805076180.0894139</c:v>
                </c:pt>
                <c:pt idx="96">
                  <c:v>792705486.38197</c:v>
                </c:pt>
                <c:pt idx="97">
                  <c:v>779839336.6398906</c:v>
                </c:pt>
                <c:pt idx="98">
                  <c:v>767501125.2299113</c:v>
                </c:pt>
                <c:pt idx="99">
                  <c:v>754102155.5491154</c:v>
                </c:pt>
                <c:pt idx="100">
                  <c:v>742239084.2004809</c:v>
                </c:pt>
                <c:pt idx="101">
                  <c:v>730471157.6135765</c:v>
                </c:pt>
                <c:pt idx="102">
                  <c:v>718802888.4155939</c:v>
                </c:pt>
                <c:pt idx="103">
                  <c:v>707321606.1276963</c:v>
                </c:pt>
                <c:pt idx="104">
                  <c:v>695996839.9630396</c:v>
                </c:pt>
                <c:pt idx="105">
                  <c:v>684646496.8737282</c:v>
                </c:pt>
                <c:pt idx="106">
                  <c:v>673379788.7652457</c:v>
                </c:pt>
                <c:pt idx="107">
                  <c:v>662464204.3063849</c:v>
                </c:pt>
                <c:pt idx="108">
                  <c:v>651396662.4714947</c:v>
                </c:pt>
                <c:pt idx="109">
                  <c:v>640662599.5838237</c:v>
                </c:pt>
                <c:pt idx="110">
                  <c:v>630128046.1887922</c:v>
                </c:pt>
                <c:pt idx="111">
                  <c:v>619793954.9816495</c:v>
                </c:pt>
                <c:pt idx="112">
                  <c:v>609378990.7914475</c:v>
                </c:pt>
                <c:pt idx="113">
                  <c:v>599389118.2152939</c:v>
                </c:pt>
                <c:pt idx="114">
                  <c:v>589285757.2677187</c:v>
                </c:pt>
                <c:pt idx="115">
                  <c:v>579613184.0795196</c:v>
                </c:pt>
                <c:pt idx="116">
                  <c:v>570029128.4585652</c:v>
                </c:pt>
                <c:pt idx="117">
                  <c:v>560505016.692278</c:v>
                </c:pt>
                <c:pt idx="118">
                  <c:v>551132557.7252932</c:v>
                </c:pt>
                <c:pt idx="119">
                  <c:v>541839300.6147914</c:v>
                </c:pt>
                <c:pt idx="120">
                  <c:v>532848813.3255171</c:v>
                </c:pt>
                <c:pt idx="121">
                  <c:v>523738980.9784117</c:v>
                </c:pt>
                <c:pt idx="122">
                  <c:v>514824235.88468593</c:v>
                </c:pt>
                <c:pt idx="123">
                  <c:v>505948443.2936486</c:v>
                </c:pt>
                <c:pt idx="124">
                  <c:v>497258815.767902</c:v>
                </c:pt>
                <c:pt idx="125">
                  <c:v>488609394.25312424</c:v>
                </c:pt>
                <c:pt idx="126">
                  <c:v>480092925.9056904</c:v>
                </c:pt>
                <c:pt idx="127">
                  <c:v>471753832.7770427</c:v>
                </c:pt>
                <c:pt idx="128">
                  <c:v>463426293.80378723</c:v>
                </c:pt>
                <c:pt idx="129">
                  <c:v>455028887.57230085</c:v>
                </c:pt>
                <c:pt idx="130">
                  <c:v>446962015.84932667</c:v>
                </c:pt>
                <c:pt idx="131">
                  <c:v>438779071.47540206</c:v>
                </c:pt>
                <c:pt idx="132">
                  <c:v>430937488.099761</c:v>
                </c:pt>
                <c:pt idx="133">
                  <c:v>423174780.67207897</c:v>
                </c:pt>
                <c:pt idx="134">
                  <c:v>415560801.717646</c:v>
                </c:pt>
                <c:pt idx="135">
                  <c:v>408017115.9388388</c:v>
                </c:pt>
                <c:pt idx="136">
                  <c:v>400608452.0995597</c:v>
                </c:pt>
                <c:pt idx="137">
                  <c:v>393329281.3048928</c:v>
                </c:pt>
                <c:pt idx="138">
                  <c:v>386185010.72601473</c:v>
                </c:pt>
                <c:pt idx="139">
                  <c:v>379152352.27586704</c:v>
                </c:pt>
                <c:pt idx="140">
                  <c:v>372230150.55570316</c:v>
                </c:pt>
                <c:pt idx="141">
                  <c:v>365434281.8994076</c:v>
                </c:pt>
                <c:pt idx="142">
                  <c:v>358668186.3321253</c:v>
                </c:pt>
                <c:pt idx="143">
                  <c:v>351917092.150783</c:v>
                </c:pt>
                <c:pt idx="144">
                  <c:v>345438841.71229666</c:v>
                </c:pt>
                <c:pt idx="145">
                  <c:v>338858061.36609274</c:v>
                </c:pt>
                <c:pt idx="146">
                  <c:v>332339200.7839111</c:v>
                </c:pt>
                <c:pt idx="147">
                  <c:v>326022514.4874337</c:v>
                </c:pt>
                <c:pt idx="148">
                  <c:v>319875817.5541369</c:v>
                </c:pt>
                <c:pt idx="149">
                  <c:v>313796643.5294201</c:v>
                </c:pt>
                <c:pt idx="150">
                  <c:v>307821015.5485083</c:v>
                </c:pt>
                <c:pt idx="151">
                  <c:v>302003445.02177316</c:v>
                </c:pt>
                <c:pt idx="152">
                  <c:v>296232414.8085944</c:v>
                </c:pt>
                <c:pt idx="153">
                  <c:v>290580103.19910735</c:v>
                </c:pt>
                <c:pt idx="154">
                  <c:v>284986763.7751304</c:v>
                </c:pt>
                <c:pt idx="155">
                  <c:v>279472595.5010362</c:v>
                </c:pt>
                <c:pt idx="156">
                  <c:v>274106214.94425887</c:v>
                </c:pt>
                <c:pt idx="157">
                  <c:v>268742863.4150461</c:v>
                </c:pt>
                <c:pt idx="158">
                  <c:v>263475167.56403238</c:v>
                </c:pt>
                <c:pt idx="159">
                  <c:v>258230773.52864397</c:v>
                </c:pt>
                <c:pt idx="160">
                  <c:v>253088208.03300893</c:v>
                </c:pt>
                <c:pt idx="161">
                  <c:v>247968700.531174</c:v>
                </c:pt>
                <c:pt idx="162">
                  <c:v>242912073.66784695</c:v>
                </c:pt>
                <c:pt idx="163">
                  <c:v>237950777.5978052</c:v>
                </c:pt>
                <c:pt idx="164">
                  <c:v>233024762.14430988</c:v>
                </c:pt>
                <c:pt idx="165">
                  <c:v>228127743.34604117</c:v>
                </c:pt>
                <c:pt idx="166">
                  <c:v>223267081.32594824</c:v>
                </c:pt>
                <c:pt idx="167">
                  <c:v>218536003.86681652</c:v>
                </c:pt>
                <c:pt idx="168">
                  <c:v>213960923.5856067</c:v>
                </c:pt>
                <c:pt idx="169">
                  <c:v>209369565.816944</c:v>
                </c:pt>
                <c:pt idx="170">
                  <c:v>204880891.49668917</c:v>
                </c:pt>
                <c:pt idx="171">
                  <c:v>200437193.51241952</c:v>
                </c:pt>
                <c:pt idx="172">
                  <c:v>196096791.76897177</c:v>
                </c:pt>
                <c:pt idx="173">
                  <c:v>191811257.974781</c:v>
                </c:pt>
                <c:pt idx="174">
                  <c:v>187599851.33195814</c:v>
                </c:pt>
                <c:pt idx="175">
                  <c:v>183482524.10931903</c:v>
                </c:pt>
                <c:pt idx="176">
                  <c:v>179385168.74682596</c:v>
                </c:pt>
                <c:pt idx="177">
                  <c:v>175346554.56271276</c:v>
                </c:pt>
                <c:pt idx="178">
                  <c:v>171320246.32960284</c:v>
                </c:pt>
                <c:pt idx="179">
                  <c:v>167327277.71275747</c:v>
                </c:pt>
                <c:pt idx="180">
                  <c:v>163433939.96406025</c:v>
                </c:pt>
                <c:pt idx="181">
                  <c:v>159511817.7151283</c:v>
                </c:pt>
                <c:pt idx="182">
                  <c:v>155658701.1957975</c:v>
                </c:pt>
                <c:pt idx="183">
                  <c:v>151706369.18106747</c:v>
                </c:pt>
                <c:pt idx="184">
                  <c:v>147962496.23982713</c:v>
                </c:pt>
                <c:pt idx="185">
                  <c:v>144257346.37992734</c:v>
                </c:pt>
                <c:pt idx="186">
                  <c:v>140609335.3527814</c:v>
                </c:pt>
                <c:pt idx="187">
                  <c:v>137035073.84493428</c:v>
                </c:pt>
                <c:pt idx="188">
                  <c:v>133505774.65048505</c:v>
                </c:pt>
                <c:pt idx="189">
                  <c:v>130055133.22496161</c:v>
                </c:pt>
                <c:pt idx="190">
                  <c:v>126544157.50754462</c:v>
                </c:pt>
                <c:pt idx="191">
                  <c:v>123186229.97543147</c:v>
                </c:pt>
                <c:pt idx="192">
                  <c:v>119478174.23093598</c:v>
                </c:pt>
                <c:pt idx="193">
                  <c:v>116227302.07394987</c:v>
                </c:pt>
                <c:pt idx="194">
                  <c:v>113049890.89439346</c:v>
                </c:pt>
                <c:pt idx="195">
                  <c:v>109927644.63013038</c:v>
                </c:pt>
                <c:pt idx="196">
                  <c:v>106935097.62567356</c:v>
                </c:pt>
                <c:pt idx="197">
                  <c:v>104015437.76143588</c:v>
                </c:pt>
                <c:pt idx="198">
                  <c:v>101110550.2680068</c:v>
                </c:pt>
                <c:pt idx="199">
                  <c:v>98385459.40380803</c:v>
                </c:pt>
                <c:pt idx="200">
                  <c:v>95704653.39885692</c:v>
                </c:pt>
                <c:pt idx="201">
                  <c:v>93070323.44551364</c:v>
                </c:pt>
                <c:pt idx="202">
                  <c:v>90456700.87964578</c:v>
                </c:pt>
                <c:pt idx="203">
                  <c:v>87875088.28374796</c:v>
                </c:pt>
                <c:pt idx="204">
                  <c:v>85350972.0144015</c:v>
                </c:pt>
                <c:pt idx="205">
                  <c:v>82848265.49785477</c:v>
                </c:pt>
                <c:pt idx="206">
                  <c:v>80409145.1112203</c:v>
                </c:pt>
                <c:pt idx="207">
                  <c:v>78024007.20315662</c:v>
                </c:pt>
                <c:pt idx="208">
                  <c:v>75729103.32566625</c:v>
                </c:pt>
                <c:pt idx="209">
                  <c:v>73505565.23082109</c:v>
                </c:pt>
                <c:pt idx="210">
                  <c:v>71349933.78756611</c:v>
                </c:pt>
                <c:pt idx="211">
                  <c:v>69269158.2543728</c:v>
                </c:pt>
                <c:pt idx="212">
                  <c:v>67242785.23470883</c:v>
                </c:pt>
                <c:pt idx="213">
                  <c:v>65285717.13666538</c:v>
                </c:pt>
                <c:pt idx="214">
                  <c:v>63393979.541898794</c:v>
                </c:pt>
                <c:pt idx="215">
                  <c:v>61553864.20168781</c:v>
                </c:pt>
                <c:pt idx="216">
                  <c:v>59788938.48384194</c:v>
                </c:pt>
                <c:pt idx="217">
                  <c:v>58037161.74021929</c:v>
                </c:pt>
                <c:pt idx="218">
                  <c:v>56320130.96446401</c:v>
                </c:pt>
                <c:pt idx="219">
                  <c:v>54617640.43732419</c:v>
                </c:pt>
                <c:pt idx="220">
                  <c:v>52952074.399183236</c:v>
                </c:pt>
                <c:pt idx="221">
                  <c:v>51306143.198626384</c:v>
                </c:pt>
                <c:pt idx="222">
                  <c:v>49689756.4605716</c:v>
                </c:pt>
                <c:pt idx="223">
                  <c:v>48110101.81230123</c:v>
                </c:pt>
                <c:pt idx="224">
                  <c:v>46556136.586785965</c:v>
                </c:pt>
                <c:pt idx="225">
                  <c:v>45038689.70708706</c:v>
                </c:pt>
                <c:pt idx="226">
                  <c:v>43560003.77172553</c:v>
                </c:pt>
                <c:pt idx="227">
                  <c:v>42122593.7314069</c:v>
                </c:pt>
                <c:pt idx="228">
                  <c:v>40752995.82629789</c:v>
                </c:pt>
                <c:pt idx="229">
                  <c:v>39417735.35661899</c:v>
                </c:pt>
                <c:pt idx="230">
                  <c:v>38127905.88433081</c:v>
                </c:pt>
                <c:pt idx="231">
                  <c:v>36874124.65801289</c:v>
                </c:pt>
                <c:pt idx="232">
                  <c:v>35663949.63552873</c:v>
                </c:pt>
                <c:pt idx="233">
                  <c:v>34286478.159813926</c:v>
                </c:pt>
                <c:pt idx="234">
                  <c:v>33066999.166453082</c:v>
                </c:pt>
                <c:pt idx="235">
                  <c:v>31926364.516674228</c:v>
                </c:pt>
                <c:pt idx="236">
                  <c:v>30792626.486900717</c:v>
                </c:pt>
                <c:pt idx="237">
                  <c:v>29671218.89984742</c:v>
                </c:pt>
                <c:pt idx="238">
                  <c:v>28559497.421394344</c:v>
                </c:pt>
                <c:pt idx="239">
                  <c:v>27458657.383146834</c:v>
                </c:pt>
                <c:pt idx="240">
                  <c:v>26378585.819339145</c:v>
                </c:pt>
                <c:pt idx="241">
                  <c:v>25299667.632783607</c:v>
                </c:pt>
                <c:pt idx="242">
                  <c:v>24234196.120871425</c:v>
                </c:pt>
                <c:pt idx="243">
                  <c:v>23177800.17671857</c:v>
                </c:pt>
                <c:pt idx="244">
                  <c:v>22140023.18362171</c:v>
                </c:pt>
                <c:pt idx="245">
                  <c:v>21114041.709436752</c:v>
                </c:pt>
                <c:pt idx="246">
                  <c:v>20101237.39732134</c:v>
                </c:pt>
                <c:pt idx="247">
                  <c:v>19108061.768965125</c:v>
                </c:pt>
                <c:pt idx="248">
                  <c:v>18126031.76068291</c:v>
                </c:pt>
                <c:pt idx="249">
                  <c:v>17164357.118890844</c:v>
                </c:pt>
                <c:pt idx="250">
                  <c:v>16232359.588015433</c:v>
                </c:pt>
                <c:pt idx="251">
                  <c:v>15314985.390852593</c:v>
                </c:pt>
                <c:pt idx="252">
                  <c:v>14416450.917732196</c:v>
                </c:pt>
                <c:pt idx="253">
                  <c:v>13537994.338856362</c:v>
                </c:pt>
                <c:pt idx="254">
                  <c:v>12681103.909421531</c:v>
                </c:pt>
                <c:pt idx="255">
                  <c:v>11856276.900562836</c:v>
                </c:pt>
                <c:pt idx="256">
                  <c:v>11078087.601846222</c:v>
                </c:pt>
                <c:pt idx="257">
                  <c:v>10345278.915105922</c:v>
                </c:pt>
                <c:pt idx="258">
                  <c:v>9657440.663917629</c:v>
                </c:pt>
                <c:pt idx="259">
                  <c:v>9026462.773898264</c:v>
                </c:pt>
                <c:pt idx="260">
                  <c:v>8431152.918692058</c:v>
                </c:pt>
                <c:pt idx="261">
                  <c:v>7857780.417127215</c:v>
                </c:pt>
                <c:pt idx="262">
                  <c:v>7293679.651142068</c:v>
                </c:pt>
                <c:pt idx="263">
                  <c:v>6737636.645912993</c:v>
                </c:pt>
                <c:pt idx="264">
                  <c:v>6192430.379628726</c:v>
                </c:pt>
                <c:pt idx="265">
                  <c:v>5656181.66123663</c:v>
                </c:pt>
                <c:pt idx="266">
                  <c:v>5137492.01227856</c:v>
                </c:pt>
                <c:pt idx="267">
                  <c:v>4640831.950226374</c:v>
                </c:pt>
                <c:pt idx="268">
                  <c:v>4204384.631343311</c:v>
                </c:pt>
                <c:pt idx="269">
                  <c:v>3807242.966133945</c:v>
                </c:pt>
                <c:pt idx="270">
                  <c:v>3449421.5385450344</c:v>
                </c:pt>
                <c:pt idx="271">
                  <c:v>3117523.8499283246</c:v>
                </c:pt>
                <c:pt idx="272">
                  <c:v>2811312.2654975313</c:v>
                </c:pt>
                <c:pt idx="273">
                  <c:v>2528559.692107011</c:v>
                </c:pt>
                <c:pt idx="274">
                  <c:v>2286621.094005146</c:v>
                </c:pt>
                <c:pt idx="275">
                  <c:v>2076485.7580440436</c:v>
                </c:pt>
                <c:pt idx="276">
                  <c:v>1894587.1296068511</c:v>
                </c:pt>
                <c:pt idx="277">
                  <c:v>1731406.7072841588</c:v>
                </c:pt>
                <c:pt idx="278">
                  <c:v>1576795.823031533</c:v>
                </c:pt>
                <c:pt idx="279">
                  <c:v>1429540.9672756994</c:v>
                </c:pt>
                <c:pt idx="280">
                  <c:v>1296663.4324817006</c:v>
                </c:pt>
                <c:pt idx="281">
                  <c:v>1169927.7961597575</c:v>
                </c:pt>
                <c:pt idx="282">
                  <c:v>1051564.0467196987</c:v>
                </c:pt>
                <c:pt idx="283">
                  <c:v>941927.8675485787</c:v>
                </c:pt>
                <c:pt idx="284">
                  <c:v>842653.5632020287</c:v>
                </c:pt>
                <c:pt idx="285">
                  <c:v>751081.917328998</c:v>
                </c:pt>
                <c:pt idx="286">
                  <c:v>668719.3337414188</c:v>
                </c:pt>
                <c:pt idx="287">
                  <c:v>593354.9633967463</c:v>
                </c:pt>
                <c:pt idx="288">
                  <c:v>528570.8308289433</c:v>
                </c:pt>
                <c:pt idx="289">
                  <c:v>476478.4405957091</c:v>
                </c:pt>
                <c:pt idx="290">
                  <c:v>433836.71871334536</c:v>
                </c:pt>
                <c:pt idx="291">
                  <c:v>401547.76056772895</c:v>
                </c:pt>
                <c:pt idx="292">
                  <c:v>377114.30309695675</c:v>
                </c:pt>
                <c:pt idx="293">
                  <c:v>358219.6621908133</c:v>
                </c:pt>
                <c:pt idx="294">
                  <c:v>344598.92493976123</c:v>
                </c:pt>
                <c:pt idx="295">
                  <c:v>333870.2936692049</c:v>
                </c:pt>
                <c:pt idx="296">
                  <c:v>323159.1649744971</c:v>
                </c:pt>
                <c:pt idx="297">
                  <c:v>312555.17886401433</c:v>
                </c:pt>
                <c:pt idx="298">
                  <c:v>301971.0238018175</c:v>
                </c:pt>
                <c:pt idx="299">
                  <c:v>291450.5951500044</c:v>
                </c:pt>
                <c:pt idx="300">
                  <c:v>281070.57667256385</c:v>
                </c:pt>
                <c:pt idx="301">
                  <c:v>270798.3288547165</c:v>
                </c:pt>
                <c:pt idx="302">
                  <c:v>260623.78658066675</c:v>
                </c:pt>
                <c:pt idx="303">
                  <c:v>251000.12300120745</c:v>
                </c:pt>
                <c:pt idx="304">
                  <c:v>241467.76297428276</c:v>
                </c:pt>
                <c:pt idx="305">
                  <c:v>231958.94912890033</c:v>
                </c:pt>
                <c:pt idx="306">
                  <c:v>222805.75498595877</c:v>
                </c:pt>
                <c:pt idx="307">
                  <c:v>213737.51463326547</c:v>
                </c:pt>
                <c:pt idx="308">
                  <c:v>204898.38432676712</c:v>
                </c:pt>
                <c:pt idx="309">
                  <c:v>196703.734707079</c:v>
                </c:pt>
                <c:pt idx="310">
                  <c:v>188530.46057229183</c:v>
                </c:pt>
                <c:pt idx="311">
                  <c:v>180406.37282287315</c:v>
                </c:pt>
                <c:pt idx="312">
                  <c:v>172402.03891867088</c:v>
                </c:pt>
                <c:pt idx="313">
                  <c:v>165115.0189825</c:v>
                </c:pt>
                <c:pt idx="314">
                  <c:v>158199.7918450806</c:v>
                </c:pt>
                <c:pt idx="315">
                  <c:v>152109.34055921563</c:v>
                </c:pt>
                <c:pt idx="316">
                  <c:v>146614.56387633062</c:v>
                </c:pt>
                <c:pt idx="317">
                  <c:v>142023.17771692557</c:v>
                </c:pt>
                <c:pt idx="318">
                  <c:v>137831.99185136872</c:v>
                </c:pt>
                <c:pt idx="319">
                  <c:v>133813.84411526786</c:v>
                </c:pt>
                <c:pt idx="320">
                  <c:v>130142.4268827326</c:v>
                </c:pt>
                <c:pt idx="321">
                  <c:v>126691.28873954622</c:v>
                </c:pt>
                <c:pt idx="322">
                  <c:v>123242.63280750423</c:v>
                </c:pt>
                <c:pt idx="323">
                  <c:v>120022.11396034062</c:v>
                </c:pt>
                <c:pt idx="324">
                  <c:v>116987.90441188241</c:v>
                </c:pt>
                <c:pt idx="325">
                  <c:v>114038.49036713666</c:v>
                </c:pt>
                <c:pt idx="326">
                  <c:v>111121.57687724083</c:v>
                </c:pt>
                <c:pt idx="327">
                  <c:v>108448.52158886903</c:v>
                </c:pt>
                <c:pt idx="328">
                  <c:v>105805.57571179792</c:v>
                </c:pt>
                <c:pt idx="329">
                  <c:v>103163.3084909613</c:v>
                </c:pt>
                <c:pt idx="330">
                  <c:v>100536.49770015871</c:v>
                </c:pt>
                <c:pt idx="331">
                  <c:v>97938.46808487762</c:v>
                </c:pt>
                <c:pt idx="332">
                  <c:v>95578.79490904778</c:v>
                </c:pt>
                <c:pt idx="333">
                  <c:v>93712.19989231756</c:v>
                </c:pt>
                <c:pt idx="334">
                  <c:v>0</c:v>
                </c:pt>
                <c:pt idx="335">
                  <c:v>16292.495704356232</c:v>
                </c:pt>
                <c:pt idx="336">
                  <c:v>14902.416583943335</c:v>
                </c:pt>
                <c:pt idx="337">
                  <c:v>13697.095774246633</c:v>
                </c:pt>
                <c:pt idx="338">
                  <c:v>12751.168710655842</c:v>
                </c:pt>
                <c:pt idx="339">
                  <c:v>12073.506397785886</c:v>
                </c:pt>
                <c:pt idx="340">
                  <c:v>11401.201035034032</c:v>
                </c:pt>
                <c:pt idx="341">
                  <c:v>10731.029069714834</c:v>
                </c:pt>
                <c:pt idx="342">
                  <c:v>10064.283436563326</c:v>
                </c:pt>
                <c:pt idx="343">
                  <c:v>9715.085654882469</c:v>
                </c:pt>
                <c:pt idx="344">
                  <c:v>9366.061264245058</c:v>
                </c:pt>
                <c:pt idx="345">
                  <c:v>9019.580028321518</c:v>
                </c:pt>
                <c:pt idx="346">
                  <c:v>8738.798574005761</c:v>
                </c:pt>
                <c:pt idx="347">
                  <c:v>8459.285951742044</c:v>
                </c:pt>
                <c:pt idx="348">
                  <c:v>8183.2737615196875</c:v>
                </c:pt>
                <c:pt idx="349">
                  <c:v>7906.2039067316455</c:v>
                </c:pt>
                <c:pt idx="350">
                  <c:v>7631.43128162301</c:v>
                </c:pt>
                <c:pt idx="351">
                  <c:v>7356.820374596004</c:v>
                </c:pt>
                <c:pt idx="352">
                  <c:v>7084.421873391969</c:v>
                </c:pt>
                <c:pt idx="353">
                  <c:v>6812.2527446825125</c:v>
                </c:pt>
                <c:pt idx="354">
                  <c:v>6541.314104649142</c:v>
                </c:pt>
                <c:pt idx="355">
                  <c:v>6272.458541769752</c:v>
                </c:pt>
                <c:pt idx="356">
                  <c:v>6003.930495202262</c:v>
                </c:pt>
                <c:pt idx="357">
                  <c:v>5737.404931011383</c:v>
                </c:pt>
                <c:pt idx="358">
                  <c:v>5471.261908714285</c:v>
                </c:pt>
                <c:pt idx="359">
                  <c:v>5206.3265208152125</c:v>
                </c:pt>
                <c:pt idx="360">
                  <c:v>4944.623233620707</c:v>
                </c:pt>
                <c:pt idx="361">
                  <c:v>4681.977610186298</c:v>
                </c:pt>
                <c:pt idx="362">
                  <c:v>4421.127770605866</c:v>
                </c:pt>
                <c:pt idx="363">
                  <c:v>4160.819689060382</c:v>
                </c:pt>
                <c:pt idx="364">
                  <c:v>3902.227253688575</c:v>
                </c:pt>
                <c:pt idx="365">
                  <c:v>3644.2432604829273</c:v>
                </c:pt>
                <c:pt idx="366">
                  <c:v>3387.4295316805565</c:v>
                </c:pt>
                <c:pt idx="367">
                  <c:v>3132.2070855921497</c:v>
                </c:pt>
                <c:pt idx="368">
                  <c:v>2877.6865977583384</c:v>
                </c:pt>
                <c:pt idx="369">
                  <c:v>2624.6748533282343</c:v>
                </c:pt>
                <c:pt idx="370">
                  <c:v>2372.4261011244325</c:v>
                </c:pt>
                <c:pt idx="371">
                  <c:v>2121.320312349742</c:v>
                </c:pt>
                <c:pt idx="372">
                  <c:v>1872.125073235811</c:v>
                </c:pt>
                <c:pt idx="373">
                  <c:v>1623.1974191327524</c:v>
                </c:pt>
                <c:pt idx="374">
                  <c:v>1375.591705929181</c:v>
                </c:pt>
                <c:pt idx="375">
                  <c:v>1143.6975005703343</c:v>
                </c:pt>
                <c:pt idx="376">
                  <c:v>912.9863382488409</c:v>
                </c:pt>
                <c:pt idx="377">
                  <c:v>683.1715870593944</c:v>
                </c:pt>
                <c:pt idx="378">
                  <c:v>454.406727324527</c:v>
                </c:pt>
                <c:pt idx="379">
                  <c:v>226.71354049063063</c:v>
                </c:pt>
                <c:pt idx="380">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_Hidden30!$A$2:$A$382</c:f>
              <c:strCache>
                <c:ptCount val="381"/>
                <c:pt idx="0">
                  <c:v>1/03/2019</c:v>
                </c:pt>
                <c:pt idx="1">
                  <c:v>1/04/2019</c:v>
                </c:pt>
                <c:pt idx="2">
                  <c:v>1/05/2019</c:v>
                </c:pt>
                <c:pt idx="3">
                  <c:v>1/06/2019</c:v>
                </c:pt>
                <c:pt idx="4">
                  <c:v>1/07/2019</c:v>
                </c:pt>
                <c:pt idx="5">
                  <c:v>1/08/2019</c:v>
                </c:pt>
                <c:pt idx="6">
                  <c:v>1/09/2019</c:v>
                </c:pt>
                <c:pt idx="7">
                  <c:v>1/10/2019</c:v>
                </c:pt>
                <c:pt idx="8">
                  <c:v>1/11/2019</c:v>
                </c:pt>
                <c:pt idx="9">
                  <c:v>1/12/2019</c:v>
                </c:pt>
                <c:pt idx="10">
                  <c:v>1/01/2020</c:v>
                </c:pt>
                <c:pt idx="11">
                  <c:v>1/02/2020</c:v>
                </c:pt>
                <c:pt idx="12">
                  <c:v>1/03/2020</c:v>
                </c:pt>
                <c:pt idx="13">
                  <c:v>1/04/2020</c:v>
                </c:pt>
                <c:pt idx="14">
                  <c:v>1/05/2020</c:v>
                </c:pt>
                <c:pt idx="15">
                  <c:v>1/06/2020</c:v>
                </c:pt>
                <c:pt idx="16">
                  <c:v>1/07/2020</c:v>
                </c:pt>
                <c:pt idx="17">
                  <c:v>1/08/2020</c:v>
                </c:pt>
                <c:pt idx="18">
                  <c:v>1/09/2020</c:v>
                </c:pt>
                <c:pt idx="19">
                  <c:v>1/10/2020</c:v>
                </c:pt>
                <c:pt idx="20">
                  <c:v>1/11/2020</c:v>
                </c:pt>
                <c:pt idx="21">
                  <c:v>1/12/2020</c:v>
                </c:pt>
                <c:pt idx="22">
                  <c:v>1/01/2021</c:v>
                </c:pt>
                <c:pt idx="23">
                  <c:v>1/02/2021</c:v>
                </c:pt>
                <c:pt idx="24">
                  <c:v>1/03/2021</c:v>
                </c:pt>
                <c:pt idx="25">
                  <c:v>1/04/2021</c:v>
                </c:pt>
                <c:pt idx="26">
                  <c:v>1/05/2021</c:v>
                </c:pt>
                <c:pt idx="27">
                  <c:v>1/06/2021</c:v>
                </c:pt>
                <c:pt idx="28">
                  <c:v>1/07/2021</c:v>
                </c:pt>
                <c:pt idx="29">
                  <c:v>1/08/2021</c:v>
                </c:pt>
                <c:pt idx="30">
                  <c:v>1/09/2021</c:v>
                </c:pt>
                <c:pt idx="31">
                  <c:v>1/10/2021</c:v>
                </c:pt>
                <c:pt idx="32">
                  <c:v>1/11/2021</c:v>
                </c:pt>
                <c:pt idx="33">
                  <c:v>1/12/2021</c:v>
                </c:pt>
                <c:pt idx="34">
                  <c:v>1/01/2022</c:v>
                </c:pt>
                <c:pt idx="35">
                  <c:v>1/02/2022</c:v>
                </c:pt>
                <c:pt idx="36">
                  <c:v>1/03/2022</c:v>
                </c:pt>
                <c:pt idx="37">
                  <c:v>1/04/2022</c:v>
                </c:pt>
                <c:pt idx="38">
                  <c:v>1/05/2022</c:v>
                </c:pt>
                <c:pt idx="39">
                  <c:v>1/06/2022</c:v>
                </c:pt>
                <c:pt idx="40">
                  <c:v>1/07/2022</c:v>
                </c:pt>
                <c:pt idx="41">
                  <c:v>1/08/2022</c:v>
                </c:pt>
                <c:pt idx="42">
                  <c:v>1/09/2022</c:v>
                </c:pt>
                <c:pt idx="43">
                  <c:v>1/10/2022</c:v>
                </c:pt>
                <c:pt idx="44">
                  <c:v>1/11/2022</c:v>
                </c:pt>
                <c:pt idx="45">
                  <c:v>1/12/2022</c:v>
                </c:pt>
                <c:pt idx="46">
                  <c:v>1/01/2023</c:v>
                </c:pt>
                <c:pt idx="47">
                  <c:v>1/02/2023</c:v>
                </c:pt>
                <c:pt idx="48">
                  <c:v>1/03/2023</c:v>
                </c:pt>
                <c:pt idx="49">
                  <c:v>1/04/2023</c:v>
                </c:pt>
                <c:pt idx="50">
                  <c:v>1/05/2023</c:v>
                </c:pt>
                <c:pt idx="51">
                  <c:v>1/06/2023</c:v>
                </c:pt>
                <c:pt idx="52">
                  <c:v>1/07/2023</c:v>
                </c:pt>
                <c:pt idx="53">
                  <c:v>1/08/2023</c:v>
                </c:pt>
                <c:pt idx="54">
                  <c:v>1/09/2023</c:v>
                </c:pt>
                <c:pt idx="55">
                  <c:v>1/10/2023</c:v>
                </c:pt>
                <c:pt idx="56">
                  <c:v>1/11/2023</c:v>
                </c:pt>
                <c:pt idx="57">
                  <c:v>1/12/2023</c:v>
                </c:pt>
                <c:pt idx="58">
                  <c:v>1/01/2024</c:v>
                </c:pt>
                <c:pt idx="59">
                  <c:v>1/02/2024</c:v>
                </c:pt>
                <c:pt idx="60">
                  <c:v>1/03/2024</c:v>
                </c:pt>
                <c:pt idx="61">
                  <c:v>1/04/2024</c:v>
                </c:pt>
                <c:pt idx="62">
                  <c:v>1/05/2024</c:v>
                </c:pt>
                <c:pt idx="63">
                  <c:v>1/06/2024</c:v>
                </c:pt>
                <c:pt idx="64">
                  <c:v>1/07/2024</c:v>
                </c:pt>
                <c:pt idx="65">
                  <c:v>1/08/2024</c:v>
                </c:pt>
                <c:pt idx="66">
                  <c:v>1/09/2024</c:v>
                </c:pt>
                <c:pt idx="67">
                  <c:v>1/10/2024</c:v>
                </c:pt>
                <c:pt idx="68">
                  <c:v>1/11/2024</c:v>
                </c:pt>
                <c:pt idx="69">
                  <c:v>1/12/2024</c:v>
                </c:pt>
                <c:pt idx="70">
                  <c:v>1/01/2025</c:v>
                </c:pt>
                <c:pt idx="71">
                  <c:v>1/02/2025</c:v>
                </c:pt>
                <c:pt idx="72">
                  <c:v>1/03/2025</c:v>
                </c:pt>
                <c:pt idx="73">
                  <c:v>1/04/2025</c:v>
                </c:pt>
                <c:pt idx="74">
                  <c:v>1/05/2025</c:v>
                </c:pt>
                <c:pt idx="75">
                  <c:v>1/06/2025</c:v>
                </c:pt>
                <c:pt idx="76">
                  <c:v>1/07/2025</c:v>
                </c:pt>
                <c:pt idx="77">
                  <c:v>1/08/2025</c:v>
                </c:pt>
                <c:pt idx="78">
                  <c:v>1/09/2025</c:v>
                </c:pt>
                <c:pt idx="79">
                  <c:v>1/10/2025</c:v>
                </c:pt>
                <c:pt idx="80">
                  <c:v>1/11/2025</c:v>
                </c:pt>
                <c:pt idx="81">
                  <c:v>1/12/2025</c:v>
                </c:pt>
                <c:pt idx="82">
                  <c:v>1/01/2026</c:v>
                </c:pt>
                <c:pt idx="83">
                  <c:v>1/02/2026</c:v>
                </c:pt>
                <c:pt idx="84">
                  <c:v>1/03/2026</c:v>
                </c:pt>
                <c:pt idx="85">
                  <c:v>1/04/2026</c:v>
                </c:pt>
                <c:pt idx="86">
                  <c:v>1/05/2026</c:v>
                </c:pt>
                <c:pt idx="87">
                  <c:v>1/06/2026</c:v>
                </c:pt>
                <c:pt idx="88">
                  <c:v>1/07/2026</c:v>
                </c:pt>
                <c:pt idx="89">
                  <c:v>1/08/2026</c:v>
                </c:pt>
                <c:pt idx="90">
                  <c:v>1/09/2026</c:v>
                </c:pt>
                <c:pt idx="91">
                  <c:v>1/10/2026</c:v>
                </c:pt>
                <c:pt idx="92">
                  <c:v>1/11/2026</c:v>
                </c:pt>
                <c:pt idx="93">
                  <c:v>1/12/2026</c:v>
                </c:pt>
                <c:pt idx="94">
                  <c:v>1/01/2027</c:v>
                </c:pt>
                <c:pt idx="95">
                  <c:v>1/02/2027</c:v>
                </c:pt>
                <c:pt idx="96">
                  <c:v>1/03/2027</c:v>
                </c:pt>
                <c:pt idx="97">
                  <c:v>1/04/2027</c:v>
                </c:pt>
                <c:pt idx="98">
                  <c:v>1/05/2027</c:v>
                </c:pt>
                <c:pt idx="99">
                  <c:v>1/06/2027</c:v>
                </c:pt>
                <c:pt idx="100">
                  <c:v>1/07/2027</c:v>
                </c:pt>
                <c:pt idx="101">
                  <c:v>1/08/2027</c:v>
                </c:pt>
                <c:pt idx="102">
                  <c:v>1/09/2027</c:v>
                </c:pt>
                <c:pt idx="103">
                  <c:v>1/10/2027</c:v>
                </c:pt>
                <c:pt idx="104">
                  <c:v>1/11/2027</c:v>
                </c:pt>
                <c:pt idx="105">
                  <c:v>1/12/2027</c:v>
                </c:pt>
                <c:pt idx="106">
                  <c:v>1/01/2028</c:v>
                </c:pt>
                <c:pt idx="107">
                  <c:v>1/02/2028</c:v>
                </c:pt>
                <c:pt idx="108">
                  <c:v>1/03/2028</c:v>
                </c:pt>
                <c:pt idx="109">
                  <c:v>1/04/2028</c:v>
                </c:pt>
                <c:pt idx="110">
                  <c:v>1/05/2028</c:v>
                </c:pt>
                <c:pt idx="111">
                  <c:v>1/06/2028</c:v>
                </c:pt>
                <c:pt idx="112">
                  <c:v>1/07/2028</c:v>
                </c:pt>
                <c:pt idx="113">
                  <c:v>1/08/2028</c:v>
                </c:pt>
                <c:pt idx="114">
                  <c:v>1/09/2028</c:v>
                </c:pt>
                <c:pt idx="115">
                  <c:v>1/10/2028</c:v>
                </c:pt>
                <c:pt idx="116">
                  <c:v>1/11/2028</c:v>
                </c:pt>
                <c:pt idx="117">
                  <c:v>1/12/2028</c:v>
                </c:pt>
                <c:pt idx="118">
                  <c:v>1/01/2029</c:v>
                </c:pt>
                <c:pt idx="119">
                  <c:v>1/02/2029</c:v>
                </c:pt>
                <c:pt idx="120">
                  <c:v>1/03/2029</c:v>
                </c:pt>
                <c:pt idx="121">
                  <c:v>1/04/2029</c:v>
                </c:pt>
                <c:pt idx="122">
                  <c:v>1/05/2029</c:v>
                </c:pt>
                <c:pt idx="123">
                  <c:v>1/06/2029</c:v>
                </c:pt>
                <c:pt idx="124">
                  <c:v>1/07/2029</c:v>
                </c:pt>
                <c:pt idx="125">
                  <c:v>1/08/2029</c:v>
                </c:pt>
                <c:pt idx="126">
                  <c:v>1/09/2029</c:v>
                </c:pt>
                <c:pt idx="127">
                  <c:v>1/10/2029</c:v>
                </c:pt>
                <c:pt idx="128">
                  <c:v>1/11/2029</c:v>
                </c:pt>
                <c:pt idx="129">
                  <c:v>1/12/2029</c:v>
                </c:pt>
                <c:pt idx="130">
                  <c:v>1/01/2030</c:v>
                </c:pt>
                <c:pt idx="131">
                  <c:v>1/02/2030</c:v>
                </c:pt>
                <c:pt idx="132">
                  <c:v>1/03/2030</c:v>
                </c:pt>
                <c:pt idx="133">
                  <c:v>1/04/2030</c:v>
                </c:pt>
                <c:pt idx="134">
                  <c:v>1/05/2030</c:v>
                </c:pt>
                <c:pt idx="135">
                  <c:v>1/06/2030</c:v>
                </c:pt>
                <c:pt idx="136">
                  <c:v>1/07/2030</c:v>
                </c:pt>
                <c:pt idx="137">
                  <c:v>1/08/2030</c:v>
                </c:pt>
                <c:pt idx="138">
                  <c:v>1/09/2030</c:v>
                </c:pt>
                <c:pt idx="139">
                  <c:v>1/10/2030</c:v>
                </c:pt>
                <c:pt idx="140">
                  <c:v>1/11/2030</c:v>
                </c:pt>
                <c:pt idx="141">
                  <c:v>1/12/2030</c:v>
                </c:pt>
                <c:pt idx="142">
                  <c:v>1/01/2031</c:v>
                </c:pt>
                <c:pt idx="143">
                  <c:v>1/02/2031</c:v>
                </c:pt>
                <c:pt idx="144">
                  <c:v>1/03/2031</c:v>
                </c:pt>
                <c:pt idx="145">
                  <c:v>1/04/2031</c:v>
                </c:pt>
                <c:pt idx="146">
                  <c:v>1/05/2031</c:v>
                </c:pt>
                <c:pt idx="147">
                  <c:v>1/06/2031</c:v>
                </c:pt>
                <c:pt idx="148">
                  <c:v>1/07/2031</c:v>
                </c:pt>
                <c:pt idx="149">
                  <c:v>1/08/2031</c:v>
                </c:pt>
                <c:pt idx="150">
                  <c:v>1/09/2031</c:v>
                </c:pt>
                <c:pt idx="151">
                  <c:v>1/10/2031</c:v>
                </c:pt>
                <c:pt idx="152">
                  <c:v>1/11/2031</c:v>
                </c:pt>
                <c:pt idx="153">
                  <c:v>1/12/2031</c:v>
                </c:pt>
                <c:pt idx="154">
                  <c:v>1/01/2032</c:v>
                </c:pt>
                <c:pt idx="155">
                  <c:v>1/02/2032</c:v>
                </c:pt>
                <c:pt idx="156">
                  <c:v>1/03/2032</c:v>
                </c:pt>
                <c:pt idx="157">
                  <c:v>1/04/2032</c:v>
                </c:pt>
                <c:pt idx="158">
                  <c:v>1/05/2032</c:v>
                </c:pt>
                <c:pt idx="159">
                  <c:v>1/06/2032</c:v>
                </c:pt>
                <c:pt idx="160">
                  <c:v>1/07/2032</c:v>
                </c:pt>
                <c:pt idx="161">
                  <c:v>1/08/2032</c:v>
                </c:pt>
                <c:pt idx="162">
                  <c:v>1/09/2032</c:v>
                </c:pt>
                <c:pt idx="163">
                  <c:v>1/10/2032</c:v>
                </c:pt>
                <c:pt idx="164">
                  <c:v>1/11/2032</c:v>
                </c:pt>
                <c:pt idx="165">
                  <c:v>1/12/2032</c:v>
                </c:pt>
                <c:pt idx="166">
                  <c:v>1/01/2033</c:v>
                </c:pt>
                <c:pt idx="167">
                  <c:v>1/02/2033</c:v>
                </c:pt>
                <c:pt idx="168">
                  <c:v>1/03/2033</c:v>
                </c:pt>
                <c:pt idx="169">
                  <c:v>1/04/2033</c:v>
                </c:pt>
                <c:pt idx="170">
                  <c:v>1/05/2033</c:v>
                </c:pt>
                <c:pt idx="171">
                  <c:v>1/06/2033</c:v>
                </c:pt>
                <c:pt idx="172">
                  <c:v>1/07/2033</c:v>
                </c:pt>
                <c:pt idx="173">
                  <c:v>1/08/2033</c:v>
                </c:pt>
                <c:pt idx="174">
                  <c:v>1/09/2033</c:v>
                </c:pt>
                <c:pt idx="175">
                  <c:v>1/10/2033</c:v>
                </c:pt>
                <c:pt idx="176">
                  <c:v>1/11/2033</c:v>
                </c:pt>
                <c:pt idx="177">
                  <c:v>1/12/2033</c:v>
                </c:pt>
                <c:pt idx="178">
                  <c:v>1/01/2034</c:v>
                </c:pt>
                <c:pt idx="179">
                  <c:v>1/02/2034</c:v>
                </c:pt>
                <c:pt idx="180">
                  <c:v>1/03/2034</c:v>
                </c:pt>
                <c:pt idx="181">
                  <c:v>1/04/2034</c:v>
                </c:pt>
                <c:pt idx="182">
                  <c:v>1/05/2034</c:v>
                </c:pt>
                <c:pt idx="183">
                  <c:v>1/06/2034</c:v>
                </c:pt>
                <c:pt idx="184">
                  <c:v>1/07/2034</c:v>
                </c:pt>
                <c:pt idx="185">
                  <c:v>1/08/2034</c:v>
                </c:pt>
                <c:pt idx="186">
                  <c:v>1/09/2034</c:v>
                </c:pt>
                <c:pt idx="187">
                  <c:v>1/10/2034</c:v>
                </c:pt>
                <c:pt idx="188">
                  <c:v>1/11/2034</c:v>
                </c:pt>
                <c:pt idx="189">
                  <c:v>1/12/2034</c:v>
                </c:pt>
                <c:pt idx="190">
                  <c:v>1/01/2035</c:v>
                </c:pt>
                <c:pt idx="191">
                  <c:v>1/02/2035</c:v>
                </c:pt>
                <c:pt idx="192">
                  <c:v>1/03/2035</c:v>
                </c:pt>
                <c:pt idx="193">
                  <c:v>1/04/2035</c:v>
                </c:pt>
                <c:pt idx="194">
                  <c:v>1/05/2035</c:v>
                </c:pt>
                <c:pt idx="195">
                  <c:v>1/06/2035</c:v>
                </c:pt>
                <c:pt idx="196">
                  <c:v>1/07/2035</c:v>
                </c:pt>
                <c:pt idx="197">
                  <c:v>1/08/2035</c:v>
                </c:pt>
                <c:pt idx="198">
                  <c:v>1/09/2035</c:v>
                </c:pt>
                <c:pt idx="199">
                  <c:v>1/10/2035</c:v>
                </c:pt>
                <c:pt idx="200">
                  <c:v>1/11/2035</c:v>
                </c:pt>
                <c:pt idx="201">
                  <c:v>1/12/2035</c:v>
                </c:pt>
                <c:pt idx="202">
                  <c:v>1/01/2036</c:v>
                </c:pt>
                <c:pt idx="203">
                  <c:v>1/02/2036</c:v>
                </c:pt>
                <c:pt idx="204">
                  <c:v>1/03/2036</c:v>
                </c:pt>
                <c:pt idx="205">
                  <c:v>1/04/2036</c:v>
                </c:pt>
                <c:pt idx="206">
                  <c:v>1/05/2036</c:v>
                </c:pt>
                <c:pt idx="207">
                  <c:v>1/06/2036</c:v>
                </c:pt>
                <c:pt idx="208">
                  <c:v>1/07/2036</c:v>
                </c:pt>
                <c:pt idx="209">
                  <c:v>1/08/2036</c:v>
                </c:pt>
                <c:pt idx="210">
                  <c:v>1/09/2036</c:v>
                </c:pt>
                <c:pt idx="211">
                  <c:v>1/10/2036</c:v>
                </c:pt>
                <c:pt idx="212">
                  <c:v>1/11/2036</c:v>
                </c:pt>
                <c:pt idx="213">
                  <c:v>1/12/2036</c:v>
                </c:pt>
                <c:pt idx="214">
                  <c:v>1/01/2037</c:v>
                </c:pt>
                <c:pt idx="215">
                  <c:v>1/02/2037</c:v>
                </c:pt>
                <c:pt idx="216">
                  <c:v>1/03/2037</c:v>
                </c:pt>
                <c:pt idx="217">
                  <c:v>1/04/2037</c:v>
                </c:pt>
                <c:pt idx="218">
                  <c:v>1/05/2037</c:v>
                </c:pt>
                <c:pt idx="219">
                  <c:v>1/06/2037</c:v>
                </c:pt>
                <c:pt idx="220">
                  <c:v>1/07/2037</c:v>
                </c:pt>
                <c:pt idx="221">
                  <c:v>1/08/2037</c:v>
                </c:pt>
                <c:pt idx="222">
                  <c:v>1/09/2037</c:v>
                </c:pt>
                <c:pt idx="223">
                  <c:v>1/10/2037</c:v>
                </c:pt>
                <c:pt idx="224">
                  <c:v>1/11/2037</c:v>
                </c:pt>
                <c:pt idx="225">
                  <c:v>1/12/2037</c:v>
                </c:pt>
                <c:pt idx="226">
                  <c:v>1/01/2038</c:v>
                </c:pt>
                <c:pt idx="227">
                  <c:v>1/02/2038</c:v>
                </c:pt>
                <c:pt idx="228">
                  <c:v>1/03/2038</c:v>
                </c:pt>
                <c:pt idx="229">
                  <c:v>1/04/2038</c:v>
                </c:pt>
                <c:pt idx="230">
                  <c:v>1/05/2038</c:v>
                </c:pt>
                <c:pt idx="231">
                  <c:v>1/06/2038</c:v>
                </c:pt>
                <c:pt idx="232">
                  <c:v>1/07/2038</c:v>
                </c:pt>
                <c:pt idx="233">
                  <c:v>1/08/2038</c:v>
                </c:pt>
                <c:pt idx="234">
                  <c:v>1/09/2038</c:v>
                </c:pt>
                <c:pt idx="235">
                  <c:v>1/10/2038</c:v>
                </c:pt>
                <c:pt idx="236">
                  <c:v>1/11/2038</c:v>
                </c:pt>
                <c:pt idx="237">
                  <c:v>1/12/2038</c:v>
                </c:pt>
                <c:pt idx="238">
                  <c:v>1/01/2039</c:v>
                </c:pt>
                <c:pt idx="239">
                  <c:v>1/02/2039</c:v>
                </c:pt>
                <c:pt idx="240">
                  <c:v>1/03/2039</c:v>
                </c:pt>
                <c:pt idx="241">
                  <c:v>1/04/2039</c:v>
                </c:pt>
                <c:pt idx="242">
                  <c:v>1/05/2039</c:v>
                </c:pt>
                <c:pt idx="243">
                  <c:v>1/06/2039</c:v>
                </c:pt>
                <c:pt idx="244">
                  <c:v>1/07/2039</c:v>
                </c:pt>
                <c:pt idx="245">
                  <c:v>1/08/2039</c:v>
                </c:pt>
                <c:pt idx="246">
                  <c:v>1/09/2039</c:v>
                </c:pt>
                <c:pt idx="247">
                  <c:v>1/10/2039</c:v>
                </c:pt>
                <c:pt idx="248">
                  <c:v>1/11/2039</c:v>
                </c:pt>
                <c:pt idx="249">
                  <c:v>1/12/2039</c:v>
                </c:pt>
                <c:pt idx="250">
                  <c:v>1/01/2040</c:v>
                </c:pt>
                <c:pt idx="251">
                  <c:v>1/02/2040</c:v>
                </c:pt>
                <c:pt idx="252">
                  <c:v>1/03/2040</c:v>
                </c:pt>
                <c:pt idx="253">
                  <c:v>1/04/2040</c:v>
                </c:pt>
                <c:pt idx="254">
                  <c:v>1/05/2040</c:v>
                </c:pt>
                <c:pt idx="255">
                  <c:v>1/06/2040</c:v>
                </c:pt>
                <c:pt idx="256">
                  <c:v>1/07/2040</c:v>
                </c:pt>
                <c:pt idx="257">
                  <c:v>1/08/2040</c:v>
                </c:pt>
                <c:pt idx="258">
                  <c:v>1/09/2040</c:v>
                </c:pt>
                <c:pt idx="259">
                  <c:v>1/10/2040</c:v>
                </c:pt>
                <c:pt idx="260">
                  <c:v>1/11/2040</c:v>
                </c:pt>
                <c:pt idx="261">
                  <c:v>1/12/2040</c:v>
                </c:pt>
                <c:pt idx="262">
                  <c:v>1/01/2041</c:v>
                </c:pt>
                <c:pt idx="263">
                  <c:v>1/02/2041</c:v>
                </c:pt>
                <c:pt idx="264">
                  <c:v>1/03/2041</c:v>
                </c:pt>
                <c:pt idx="265">
                  <c:v>1/04/2041</c:v>
                </c:pt>
                <c:pt idx="266">
                  <c:v>1/05/2041</c:v>
                </c:pt>
                <c:pt idx="267">
                  <c:v>1/06/2041</c:v>
                </c:pt>
                <c:pt idx="268">
                  <c:v>1/07/2041</c:v>
                </c:pt>
                <c:pt idx="269">
                  <c:v>1/08/2041</c:v>
                </c:pt>
                <c:pt idx="270">
                  <c:v>1/09/2041</c:v>
                </c:pt>
                <c:pt idx="271">
                  <c:v>1/10/2041</c:v>
                </c:pt>
                <c:pt idx="272">
                  <c:v>1/11/2041</c:v>
                </c:pt>
                <c:pt idx="273">
                  <c:v>1/12/2041</c:v>
                </c:pt>
                <c:pt idx="274">
                  <c:v>1/01/2042</c:v>
                </c:pt>
                <c:pt idx="275">
                  <c:v>1/02/2042</c:v>
                </c:pt>
                <c:pt idx="276">
                  <c:v>1/03/2042</c:v>
                </c:pt>
                <c:pt idx="277">
                  <c:v>1/04/2042</c:v>
                </c:pt>
                <c:pt idx="278">
                  <c:v>1/05/2042</c:v>
                </c:pt>
                <c:pt idx="279">
                  <c:v>1/06/2042</c:v>
                </c:pt>
                <c:pt idx="280">
                  <c:v>1/07/2042</c:v>
                </c:pt>
                <c:pt idx="281">
                  <c:v>1/08/2042</c:v>
                </c:pt>
                <c:pt idx="282">
                  <c:v>1/09/2042</c:v>
                </c:pt>
                <c:pt idx="283">
                  <c:v>1/10/2042</c:v>
                </c:pt>
                <c:pt idx="284">
                  <c:v>1/11/2042</c:v>
                </c:pt>
                <c:pt idx="285">
                  <c:v>1/12/2042</c:v>
                </c:pt>
                <c:pt idx="286">
                  <c:v>1/01/2043</c:v>
                </c:pt>
                <c:pt idx="287">
                  <c:v>1/02/2043</c:v>
                </c:pt>
                <c:pt idx="288">
                  <c:v>1/03/2043</c:v>
                </c:pt>
                <c:pt idx="289">
                  <c:v>1/04/2043</c:v>
                </c:pt>
                <c:pt idx="290">
                  <c:v>1/05/2043</c:v>
                </c:pt>
                <c:pt idx="291">
                  <c:v>1/06/2043</c:v>
                </c:pt>
                <c:pt idx="292">
                  <c:v>1/07/2043</c:v>
                </c:pt>
                <c:pt idx="293">
                  <c:v>1/08/2043</c:v>
                </c:pt>
                <c:pt idx="294">
                  <c:v>1/09/2043</c:v>
                </c:pt>
                <c:pt idx="295">
                  <c:v>1/10/2043</c:v>
                </c:pt>
                <c:pt idx="296">
                  <c:v>1/11/2043</c:v>
                </c:pt>
                <c:pt idx="297">
                  <c:v>1/12/2043</c:v>
                </c:pt>
                <c:pt idx="298">
                  <c:v>1/01/2044</c:v>
                </c:pt>
                <c:pt idx="299">
                  <c:v>1/02/2044</c:v>
                </c:pt>
                <c:pt idx="300">
                  <c:v>1/03/2044</c:v>
                </c:pt>
                <c:pt idx="301">
                  <c:v>1/04/2044</c:v>
                </c:pt>
                <c:pt idx="302">
                  <c:v>1/05/2044</c:v>
                </c:pt>
                <c:pt idx="303">
                  <c:v>1/06/2044</c:v>
                </c:pt>
                <c:pt idx="304">
                  <c:v>1/07/2044</c:v>
                </c:pt>
                <c:pt idx="305">
                  <c:v>1/08/2044</c:v>
                </c:pt>
                <c:pt idx="306">
                  <c:v>1/09/2044</c:v>
                </c:pt>
                <c:pt idx="307">
                  <c:v>1/10/2044</c:v>
                </c:pt>
                <c:pt idx="308">
                  <c:v>1/11/2044</c:v>
                </c:pt>
                <c:pt idx="309">
                  <c:v>1/12/2044</c:v>
                </c:pt>
                <c:pt idx="310">
                  <c:v>1/01/2045</c:v>
                </c:pt>
                <c:pt idx="311">
                  <c:v>1/02/2045</c:v>
                </c:pt>
                <c:pt idx="312">
                  <c:v>1/03/2045</c:v>
                </c:pt>
                <c:pt idx="313">
                  <c:v>1/04/2045</c:v>
                </c:pt>
                <c:pt idx="314">
                  <c:v>1/05/2045</c:v>
                </c:pt>
                <c:pt idx="315">
                  <c:v>1/06/2045</c:v>
                </c:pt>
                <c:pt idx="316">
                  <c:v>1/07/2045</c:v>
                </c:pt>
                <c:pt idx="317">
                  <c:v>1/08/2045</c:v>
                </c:pt>
                <c:pt idx="318">
                  <c:v>1/09/2045</c:v>
                </c:pt>
                <c:pt idx="319">
                  <c:v>1/10/2045</c:v>
                </c:pt>
                <c:pt idx="320">
                  <c:v>1/11/2045</c:v>
                </c:pt>
                <c:pt idx="321">
                  <c:v>1/12/2045</c:v>
                </c:pt>
                <c:pt idx="322">
                  <c:v>1/01/2046</c:v>
                </c:pt>
                <c:pt idx="323">
                  <c:v>1/02/2046</c:v>
                </c:pt>
                <c:pt idx="324">
                  <c:v>1/03/2046</c:v>
                </c:pt>
                <c:pt idx="325">
                  <c:v>1/04/2046</c:v>
                </c:pt>
                <c:pt idx="326">
                  <c:v>1/05/2046</c:v>
                </c:pt>
                <c:pt idx="327">
                  <c:v>1/06/2046</c:v>
                </c:pt>
                <c:pt idx="328">
                  <c:v>1/07/2046</c:v>
                </c:pt>
                <c:pt idx="329">
                  <c:v>1/08/2046</c:v>
                </c:pt>
                <c:pt idx="330">
                  <c:v>1/09/2046</c:v>
                </c:pt>
                <c:pt idx="331">
                  <c:v>1/10/2046</c:v>
                </c:pt>
                <c:pt idx="332">
                  <c:v>1/11/2046</c:v>
                </c:pt>
                <c:pt idx="333">
                  <c:v>1/12/2046</c:v>
                </c:pt>
                <c:pt idx="334">
                  <c:v>1/01/2047</c:v>
                </c:pt>
                <c:pt idx="335">
                  <c:v>1/02/2047</c:v>
                </c:pt>
                <c:pt idx="336">
                  <c:v>1/03/2047</c:v>
                </c:pt>
                <c:pt idx="337">
                  <c:v>1/04/2047</c:v>
                </c:pt>
                <c:pt idx="338">
                  <c:v>1/05/2047</c:v>
                </c:pt>
                <c:pt idx="339">
                  <c:v>1/06/2047</c:v>
                </c:pt>
                <c:pt idx="340">
                  <c:v>1/07/2047</c:v>
                </c:pt>
                <c:pt idx="341">
                  <c:v>1/08/2047</c:v>
                </c:pt>
                <c:pt idx="342">
                  <c:v>1/09/2047</c:v>
                </c:pt>
                <c:pt idx="343">
                  <c:v>1/10/2047</c:v>
                </c:pt>
                <c:pt idx="344">
                  <c:v>1/11/2047</c:v>
                </c:pt>
                <c:pt idx="345">
                  <c:v>1/12/2047</c:v>
                </c:pt>
                <c:pt idx="346">
                  <c:v>1/01/2048</c:v>
                </c:pt>
                <c:pt idx="347">
                  <c:v>1/02/2048</c:v>
                </c:pt>
                <c:pt idx="348">
                  <c:v>1/03/2048</c:v>
                </c:pt>
                <c:pt idx="349">
                  <c:v>1/04/2048</c:v>
                </c:pt>
                <c:pt idx="350">
                  <c:v>1/05/2048</c:v>
                </c:pt>
                <c:pt idx="351">
                  <c:v>1/06/2048</c:v>
                </c:pt>
                <c:pt idx="352">
                  <c:v>1/07/2048</c:v>
                </c:pt>
                <c:pt idx="353">
                  <c:v>1/08/2048</c:v>
                </c:pt>
                <c:pt idx="354">
                  <c:v>1/09/2048</c:v>
                </c:pt>
                <c:pt idx="355">
                  <c:v>1/10/2048</c:v>
                </c:pt>
                <c:pt idx="356">
                  <c:v>1/11/2048</c:v>
                </c:pt>
                <c:pt idx="357">
                  <c:v>1/12/2048</c:v>
                </c:pt>
                <c:pt idx="358">
                  <c:v>1/01/2049</c:v>
                </c:pt>
                <c:pt idx="359">
                  <c:v>1/02/2049</c:v>
                </c:pt>
                <c:pt idx="360">
                  <c:v>1/03/2049</c:v>
                </c:pt>
                <c:pt idx="361">
                  <c:v>1/04/2049</c:v>
                </c:pt>
                <c:pt idx="362">
                  <c:v>1/05/2049</c:v>
                </c:pt>
                <c:pt idx="363">
                  <c:v>1/06/2049</c:v>
                </c:pt>
                <c:pt idx="364">
                  <c:v>1/07/2049</c:v>
                </c:pt>
                <c:pt idx="365">
                  <c:v>1/08/2049</c:v>
                </c:pt>
                <c:pt idx="366">
                  <c:v>1/09/2049</c:v>
                </c:pt>
                <c:pt idx="367">
                  <c:v>1/10/2049</c:v>
                </c:pt>
                <c:pt idx="368">
                  <c:v>1/11/2049</c:v>
                </c:pt>
                <c:pt idx="369">
                  <c:v>1/12/2049</c:v>
                </c:pt>
                <c:pt idx="370">
                  <c:v>1/01/2050</c:v>
                </c:pt>
                <c:pt idx="371">
                  <c:v>1/02/2050</c:v>
                </c:pt>
                <c:pt idx="372">
                  <c:v>1/03/2050</c:v>
                </c:pt>
                <c:pt idx="373">
                  <c:v>1/04/2050</c:v>
                </c:pt>
                <c:pt idx="374">
                  <c:v>1/05/2050</c:v>
                </c:pt>
                <c:pt idx="375">
                  <c:v>1/06/2050</c:v>
                </c:pt>
                <c:pt idx="376">
                  <c:v>1/07/2050</c:v>
                </c:pt>
                <c:pt idx="377">
                  <c:v>1/08/2050</c:v>
                </c:pt>
                <c:pt idx="378">
                  <c:v>1/09/2050</c:v>
                </c:pt>
                <c:pt idx="379">
                  <c:v>1/10/2050</c:v>
                </c:pt>
                <c:pt idx="380">
                  <c:v>1/11/2050</c:v>
                </c:pt>
              </c:strCache>
            </c:strRef>
          </c:cat>
          <c:val>
            <c:numRef>
              <c:f>_Hidden30!$E$2:$E$382</c:f>
              <c:numCache>
                <c:ptCount val="381"/>
                <c:pt idx="0">
                  <c:v>2888276234.1758847</c:v>
                </c:pt>
                <c:pt idx="1">
                  <c:v>2846369971.8966203</c:v>
                </c:pt>
                <c:pt idx="2">
                  <c:v>2805702214.755662</c:v>
                </c:pt>
                <c:pt idx="3">
                  <c:v>2764627351.623523</c:v>
                </c:pt>
                <c:pt idx="4">
                  <c:v>2724420630.9533854</c:v>
                </c:pt>
                <c:pt idx="5">
                  <c:v>2683130887.398179</c:v>
                </c:pt>
                <c:pt idx="6">
                  <c:v>2643527861.3405595</c:v>
                </c:pt>
                <c:pt idx="7">
                  <c:v>2604877642.082182</c:v>
                </c:pt>
                <c:pt idx="8">
                  <c:v>2566117336.336798</c:v>
                </c:pt>
                <c:pt idx="9">
                  <c:v>2528441225.1315556</c:v>
                </c:pt>
                <c:pt idx="10">
                  <c:v>2490609468.442814</c:v>
                </c:pt>
                <c:pt idx="11">
                  <c:v>2452830784.6837173</c:v>
                </c:pt>
                <c:pt idx="12">
                  <c:v>2416397747.47548</c:v>
                </c:pt>
                <c:pt idx="13">
                  <c:v>2379472094.562815</c:v>
                </c:pt>
                <c:pt idx="14">
                  <c:v>2343687054.055432</c:v>
                </c:pt>
                <c:pt idx="15">
                  <c:v>2306643254.8895755</c:v>
                </c:pt>
                <c:pt idx="16">
                  <c:v>2271671856.4096856</c:v>
                </c:pt>
                <c:pt idx="17">
                  <c:v>2235847661.5053606</c:v>
                </c:pt>
                <c:pt idx="18">
                  <c:v>2201125377.668148</c:v>
                </c:pt>
                <c:pt idx="19">
                  <c:v>2167451625.642283</c:v>
                </c:pt>
                <c:pt idx="20">
                  <c:v>2133421940.867341</c:v>
                </c:pt>
                <c:pt idx="21">
                  <c:v>2100773917.7972894</c:v>
                </c:pt>
                <c:pt idx="22">
                  <c:v>2067960544.256641</c:v>
                </c:pt>
                <c:pt idx="23">
                  <c:v>2034520159.5255802</c:v>
                </c:pt>
                <c:pt idx="24">
                  <c:v>2002256660.9549208</c:v>
                </c:pt>
                <c:pt idx="25">
                  <c:v>1969713427.0183692</c:v>
                </c:pt>
                <c:pt idx="26">
                  <c:v>1938645237.8409772</c:v>
                </c:pt>
                <c:pt idx="27">
                  <c:v>1906325055.6331148</c:v>
                </c:pt>
                <c:pt idx="28">
                  <c:v>1875671158.134868</c:v>
                </c:pt>
                <c:pt idx="29">
                  <c:v>1844049015.4449697</c:v>
                </c:pt>
                <c:pt idx="30">
                  <c:v>1813460135.0654557</c:v>
                </c:pt>
                <c:pt idx="31">
                  <c:v>1784419281.2246554</c:v>
                </c:pt>
                <c:pt idx="32">
                  <c:v>1755321322.794053</c:v>
                </c:pt>
                <c:pt idx="33">
                  <c:v>1727068713.142365</c:v>
                </c:pt>
                <c:pt idx="34">
                  <c:v>1698178614.5892615</c:v>
                </c:pt>
                <c:pt idx="35">
                  <c:v>1669866209.9901834</c:v>
                </c:pt>
                <c:pt idx="36">
                  <c:v>1643641949.6656618</c:v>
                </c:pt>
                <c:pt idx="37">
                  <c:v>1616195268.1644602</c:v>
                </c:pt>
                <c:pt idx="38">
                  <c:v>1588758615.685046</c:v>
                </c:pt>
                <c:pt idx="39">
                  <c:v>1561897485.7340014</c:v>
                </c:pt>
                <c:pt idx="40">
                  <c:v>1535885709.9521718</c:v>
                </c:pt>
                <c:pt idx="41">
                  <c:v>1509380622.918471</c:v>
                </c:pt>
                <c:pt idx="42">
                  <c:v>1483582254.4049718</c:v>
                </c:pt>
                <c:pt idx="43">
                  <c:v>1458259441.304031</c:v>
                </c:pt>
                <c:pt idx="44">
                  <c:v>1432953644.4064257</c:v>
                </c:pt>
                <c:pt idx="45">
                  <c:v>1407914323.6248949</c:v>
                </c:pt>
                <c:pt idx="46">
                  <c:v>1383476994.6518376</c:v>
                </c:pt>
                <c:pt idx="47">
                  <c:v>1358982117.1141305</c:v>
                </c:pt>
                <c:pt idx="48">
                  <c:v>1335801511.622498</c:v>
                </c:pt>
                <c:pt idx="49">
                  <c:v>1312394012.556138</c:v>
                </c:pt>
                <c:pt idx="50">
                  <c:v>1289235661.612235</c:v>
                </c:pt>
                <c:pt idx="51">
                  <c:v>1265452392.1691039</c:v>
                </c:pt>
                <c:pt idx="52">
                  <c:v>1242502305.182375</c:v>
                </c:pt>
                <c:pt idx="53">
                  <c:v>1220097269.1398757</c:v>
                </c:pt>
                <c:pt idx="54">
                  <c:v>1197936068.2288773</c:v>
                </c:pt>
                <c:pt idx="55">
                  <c:v>1176606170.3554819</c:v>
                </c:pt>
                <c:pt idx="56">
                  <c:v>1155332509.8913546</c:v>
                </c:pt>
                <c:pt idx="57">
                  <c:v>1134675890.4746764</c:v>
                </c:pt>
                <c:pt idx="58">
                  <c:v>1113756295.8976035</c:v>
                </c:pt>
                <c:pt idx="59">
                  <c:v>1093338774.4196885</c:v>
                </c:pt>
                <c:pt idx="60">
                  <c:v>1073737147.271234</c:v>
                </c:pt>
                <c:pt idx="61">
                  <c:v>1053866130.1917263</c:v>
                </c:pt>
                <c:pt idx="62">
                  <c:v>1034459805.2005851</c:v>
                </c:pt>
                <c:pt idx="63">
                  <c:v>1015116738.4793049</c:v>
                </c:pt>
                <c:pt idx="64">
                  <c:v>996061729.3007069</c:v>
                </c:pt>
                <c:pt idx="65">
                  <c:v>977195091.3253764</c:v>
                </c:pt>
                <c:pt idx="66">
                  <c:v>958504054.18422</c:v>
                </c:pt>
                <c:pt idx="67">
                  <c:v>940430163.1574799</c:v>
                </c:pt>
                <c:pt idx="68">
                  <c:v>922282900.8689523</c:v>
                </c:pt>
                <c:pt idx="69">
                  <c:v>904805849.01533</c:v>
                </c:pt>
                <c:pt idx="70">
                  <c:v>887054853.784252</c:v>
                </c:pt>
                <c:pt idx="71">
                  <c:v>869955722.3459202</c:v>
                </c:pt>
                <c:pt idx="72">
                  <c:v>853797295.6443561</c:v>
                </c:pt>
                <c:pt idx="73">
                  <c:v>836981570.9193356</c:v>
                </c:pt>
                <c:pt idx="74">
                  <c:v>820902764.0174929</c:v>
                </c:pt>
                <c:pt idx="75">
                  <c:v>804411205.6551187</c:v>
                </c:pt>
                <c:pt idx="76">
                  <c:v>788725702.9411817</c:v>
                </c:pt>
                <c:pt idx="77">
                  <c:v>773216557.5706635</c:v>
                </c:pt>
                <c:pt idx="78">
                  <c:v>757928843.3421654</c:v>
                </c:pt>
                <c:pt idx="79">
                  <c:v>743279505.3344128</c:v>
                </c:pt>
                <c:pt idx="80">
                  <c:v>728260415.8249089</c:v>
                </c:pt>
                <c:pt idx="81">
                  <c:v>714173816.3713707</c:v>
                </c:pt>
                <c:pt idx="82">
                  <c:v>700173973.9225003</c:v>
                </c:pt>
                <c:pt idx="83">
                  <c:v>686487152.9800854</c:v>
                </c:pt>
                <c:pt idx="84">
                  <c:v>673216651.3866844</c:v>
                </c:pt>
                <c:pt idx="85">
                  <c:v>659918403.8665887</c:v>
                </c:pt>
                <c:pt idx="86">
                  <c:v>647120641.5133371</c:v>
                </c:pt>
                <c:pt idx="87">
                  <c:v>634198973.5857154</c:v>
                </c:pt>
                <c:pt idx="88">
                  <c:v>621829035.564492</c:v>
                </c:pt>
                <c:pt idx="89">
                  <c:v>609515981.4528365</c:v>
                </c:pt>
                <c:pt idx="90">
                  <c:v>597032119.9176222</c:v>
                </c:pt>
                <c:pt idx="91">
                  <c:v>585276570.2041795</c:v>
                </c:pt>
                <c:pt idx="92">
                  <c:v>573651764.5355967</c:v>
                </c:pt>
                <c:pt idx="93">
                  <c:v>562112097.0068307</c:v>
                </c:pt>
                <c:pt idx="94">
                  <c:v>550552991.2087737</c:v>
                </c:pt>
                <c:pt idx="95">
                  <c:v>539614369.329771</c:v>
                </c:pt>
                <c:pt idx="96">
                  <c:v>529289652.6771088</c:v>
                </c:pt>
                <c:pt idx="97">
                  <c:v>518493477.5629257</c:v>
                </c:pt>
                <c:pt idx="98">
                  <c:v>508198365.3194321</c:v>
                </c:pt>
                <c:pt idx="99">
                  <c:v>497211362.3560516</c:v>
                </c:pt>
                <c:pt idx="100">
                  <c:v>487383435.8742123</c:v>
                </c:pt>
                <c:pt idx="101">
                  <c:v>477624546.2810014</c:v>
                </c:pt>
                <c:pt idx="102">
                  <c:v>468004467.34158844</c:v>
                </c:pt>
                <c:pt idx="103">
                  <c:v>458641335.0355181</c:v>
                </c:pt>
                <c:pt idx="104">
                  <c:v>449386638.8806462</c:v>
                </c:pt>
                <c:pt idx="105">
                  <c:v>440245942.3802245</c:v>
                </c:pt>
                <c:pt idx="106">
                  <c:v>431167152.9880208</c:v>
                </c:pt>
                <c:pt idx="107">
                  <c:v>422381246.19064254</c:v>
                </c:pt>
                <c:pt idx="108">
                  <c:v>413678821.0755963</c:v>
                </c:pt>
                <c:pt idx="109">
                  <c:v>405138717.72944236</c:v>
                </c:pt>
                <c:pt idx="110">
                  <c:v>396843499.7341099</c:v>
                </c:pt>
                <c:pt idx="111">
                  <c:v>388681989.2535982</c:v>
                </c:pt>
                <c:pt idx="112">
                  <c:v>380584100.77445436</c:v>
                </c:pt>
                <c:pt idx="113">
                  <c:v>372759429.0074489</c:v>
                </c:pt>
                <c:pt idx="114">
                  <c:v>364923933.76534575</c:v>
                </c:pt>
                <c:pt idx="115">
                  <c:v>357462708.91805816</c:v>
                </c:pt>
                <c:pt idx="116">
                  <c:v>350062955.3419614</c:v>
                </c:pt>
                <c:pt idx="117">
                  <c:v>342803062.9753964</c:v>
                </c:pt>
                <c:pt idx="118">
                  <c:v>335643218.31529343</c:v>
                </c:pt>
                <c:pt idx="119">
                  <c:v>328585905.64383113</c:v>
                </c:pt>
                <c:pt idx="120">
                  <c:v>321897380.8377074</c:v>
                </c:pt>
                <c:pt idx="121">
                  <c:v>315053971.4494094</c:v>
                </c:pt>
                <c:pt idx="122">
                  <c:v>308421842.06548655</c:v>
                </c:pt>
                <c:pt idx="123">
                  <c:v>301820703.24707186</c:v>
                </c:pt>
                <c:pt idx="124">
                  <c:v>295420982.03859186</c:v>
                </c:pt>
                <c:pt idx="125">
                  <c:v>289052865.04598325</c:v>
                </c:pt>
                <c:pt idx="126">
                  <c:v>282811712.79598355</c:v>
                </c:pt>
                <c:pt idx="127">
                  <c:v>276760181.0406236</c:v>
                </c:pt>
                <c:pt idx="128">
                  <c:v>270723190.3705998</c:v>
                </c:pt>
                <c:pt idx="129">
                  <c:v>264727976.80084723</c:v>
                </c:pt>
                <c:pt idx="130">
                  <c:v>258933420.51557326</c:v>
                </c:pt>
                <c:pt idx="131">
                  <c:v>253116243.02224243</c:v>
                </c:pt>
                <c:pt idx="132">
                  <c:v>247641484.0681406</c:v>
                </c:pt>
                <c:pt idx="133">
                  <c:v>242150583.27810892</c:v>
                </c:pt>
                <c:pt idx="134">
                  <c:v>236818922.40347305</c:v>
                </c:pt>
                <c:pt idx="135">
                  <c:v>231535093.82368496</c:v>
                </c:pt>
                <c:pt idx="136">
                  <c:v>226399068.70859516</c:v>
                </c:pt>
                <c:pt idx="137">
                  <c:v>221343832.99382216</c:v>
                </c:pt>
                <c:pt idx="138">
                  <c:v>216402951.8685255</c:v>
                </c:pt>
                <c:pt idx="139">
                  <c:v>211591201.9017443</c:v>
                </c:pt>
                <c:pt idx="140">
                  <c:v>206848329.7041774</c:v>
                </c:pt>
                <c:pt idx="141">
                  <c:v>202239433.69728303</c:v>
                </c:pt>
                <c:pt idx="142">
                  <c:v>197654192.21204486</c:v>
                </c:pt>
                <c:pt idx="143">
                  <c:v>193112396.49715385</c:v>
                </c:pt>
                <c:pt idx="144">
                  <c:v>188832165.2183515</c:v>
                </c:pt>
                <c:pt idx="145">
                  <c:v>184450248.90996176</c:v>
                </c:pt>
                <c:pt idx="146">
                  <c:v>180160292.52774727</c:v>
                </c:pt>
                <c:pt idx="147">
                  <c:v>175987458.4578009</c:v>
                </c:pt>
                <c:pt idx="148">
                  <c:v>171961656.15002108</c:v>
                </c:pt>
                <c:pt idx="149">
                  <c:v>167979051.1353992</c:v>
                </c:pt>
                <c:pt idx="150">
                  <c:v>164082292.808178</c:v>
                </c:pt>
                <c:pt idx="151">
                  <c:v>160321375.3602666</c:v>
                </c:pt>
                <c:pt idx="152">
                  <c:v>156591697.22177383</c:v>
                </c:pt>
                <c:pt idx="153">
                  <c:v>152974171.4198647</c:v>
                </c:pt>
                <c:pt idx="154">
                  <c:v>149394133.98425978</c:v>
                </c:pt>
                <c:pt idx="155">
                  <c:v>145883005.89717326</c:v>
                </c:pt>
                <c:pt idx="156">
                  <c:v>142514779.42278102</c:v>
                </c:pt>
                <c:pt idx="157">
                  <c:v>139134420.05342934</c:v>
                </c:pt>
                <c:pt idx="158">
                  <c:v>135848051.85859922</c:v>
                </c:pt>
                <c:pt idx="159">
                  <c:v>132580099.65250807</c:v>
                </c:pt>
                <c:pt idx="160">
                  <c:v>129407169.85142072</c:v>
                </c:pt>
                <c:pt idx="161">
                  <c:v>126252478.92594294</c:v>
                </c:pt>
                <c:pt idx="162">
                  <c:v>123154070.0019796</c:v>
                </c:pt>
                <c:pt idx="163">
                  <c:v>120144219.20619638</c:v>
                </c:pt>
                <c:pt idx="164">
                  <c:v>117158672.98071952</c:v>
                </c:pt>
                <c:pt idx="165">
                  <c:v>114226418.10349299</c:v>
                </c:pt>
                <c:pt idx="166">
                  <c:v>111319121.07164152</c:v>
                </c:pt>
                <c:pt idx="167">
                  <c:v>108498738.94379517</c:v>
                </c:pt>
                <c:pt idx="168">
                  <c:v>105820831.15217203</c:v>
                </c:pt>
                <c:pt idx="169">
                  <c:v>103111445.78451334</c:v>
                </c:pt>
                <c:pt idx="170">
                  <c:v>100487227.19315134</c:v>
                </c:pt>
                <c:pt idx="171">
                  <c:v>97891355.04326451</c:v>
                </c:pt>
                <c:pt idx="172">
                  <c:v>95378963.57859176</c:v>
                </c:pt>
                <c:pt idx="173">
                  <c:v>92899381.72709969</c:v>
                </c:pt>
                <c:pt idx="174">
                  <c:v>90474843.27431554</c:v>
                </c:pt>
                <c:pt idx="175">
                  <c:v>88126422.2450437</c:v>
                </c:pt>
                <c:pt idx="176">
                  <c:v>85793539.62769127</c:v>
                </c:pt>
                <c:pt idx="177">
                  <c:v>83518247.50673269</c:v>
                </c:pt>
                <c:pt idx="178">
                  <c:v>81254878.60713144</c:v>
                </c:pt>
                <c:pt idx="179">
                  <c:v>79024930.15988941</c:v>
                </c:pt>
                <c:pt idx="180">
                  <c:v>76890845.58916351</c:v>
                </c:pt>
                <c:pt idx="181">
                  <c:v>74727743.79311942</c:v>
                </c:pt>
                <c:pt idx="182">
                  <c:v>72623720.15041456</c:v>
                </c:pt>
                <c:pt idx="183">
                  <c:v>70479939.6397178</c:v>
                </c:pt>
                <c:pt idx="184">
                  <c:v>68458825.20146209</c:v>
                </c:pt>
                <c:pt idx="185">
                  <c:v>66461838.55515696</c:v>
                </c:pt>
                <c:pt idx="186">
                  <c:v>64506753.76400911</c:v>
                </c:pt>
                <c:pt idx="187">
                  <c:v>62609300.7293028</c:v>
                </c:pt>
                <c:pt idx="188">
                  <c:v>60738461.310815126</c:v>
                </c:pt>
                <c:pt idx="189">
                  <c:v>58926048.16801091</c:v>
                </c:pt>
                <c:pt idx="190">
                  <c:v>57092431.100719936</c:v>
                </c:pt>
                <c:pt idx="191">
                  <c:v>55342047.328894116</c:v>
                </c:pt>
                <c:pt idx="192">
                  <c:v>53470795.58302974</c:v>
                </c:pt>
                <c:pt idx="193">
                  <c:v>51795597.212941326</c:v>
                </c:pt>
                <c:pt idx="194">
                  <c:v>50173098.134013146</c:v>
                </c:pt>
                <c:pt idx="195">
                  <c:v>48580761.01651215</c:v>
                </c:pt>
                <c:pt idx="196">
                  <c:v>47064532.03230786</c:v>
                </c:pt>
                <c:pt idx="197">
                  <c:v>45585623.08586738</c:v>
                </c:pt>
                <c:pt idx="198">
                  <c:v>44124844.47177429</c:v>
                </c:pt>
                <c:pt idx="199">
                  <c:v>42759607.9876869</c:v>
                </c:pt>
                <c:pt idx="200">
                  <c:v>41418319.26845908</c:v>
                </c:pt>
                <c:pt idx="201">
                  <c:v>40113145.92235621</c:v>
                </c:pt>
                <c:pt idx="202">
                  <c:v>38821549.3546564</c:v>
                </c:pt>
                <c:pt idx="203">
                  <c:v>37553854.01330649</c:v>
                </c:pt>
                <c:pt idx="204">
                  <c:v>36330615.708850905</c:v>
                </c:pt>
                <c:pt idx="205">
                  <c:v>35115942.29943854</c:v>
                </c:pt>
                <c:pt idx="206">
                  <c:v>33942391.196358405</c:v>
                </c:pt>
                <c:pt idx="207">
                  <c:v>32796074.218680806</c:v>
                </c:pt>
                <c:pt idx="208">
                  <c:v>31700966.798267264</c:v>
                </c:pt>
                <c:pt idx="209">
                  <c:v>30639842.87089294</c:v>
                </c:pt>
                <c:pt idx="210">
                  <c:v>29615325.2262898</c:v>
                </c:pt>
                <c:pt idx="211">
                  <c:v>28633795.933949802</c:v>
                </c:pt>
                <c:pt idx="212">
                  <c:v>27678422.14204139</c:v>
                </c:pt>
                <c:pt idx="213">
                  <c:v>26762698.245701633</c:v>
                </c:pt>
                <c:pt idx="214">
                  <c:v>25877144.63784314</c:v>
                </c:pt>
                <c:pt idx="215">
                  <c:v>25019595.24245564</c:v>
                </c:pt>
                <c:pt idx="216">
                  <c:v>24209220.80790072</c:v>
                </c:pt>
                <c:pt idx="217">
                  <c:v>23400371.58146871</c:v>
                </c:pt>
                <c:pt idx="218">
                  <c:v>22614986.236405365</c:v>
                </c:pt>
                <c:pt idx="219">
                  <c:v>21838470.848296396</c:v>
                </c:pt>
                <c:pt idx="220">
                  <c:v>21085716.01291624</c:v>
                </c:pt>
                <c:pt idx="221">
                  <c:v>20343766.53828582</c:v>
                </c:pt>
                <c:pt idx="222">
                  <c:v>19619389.177619684</c:v>
                </c:pt>
                <c:pt idx="223">
                  <c:v>18917814.96591934</c:v>
                </c:pt>
                <c:pt idx="224">
                  <c:v>18229226.897635974</c:v>
                </c:pt>
                <c:pt idx="225">
                  <c:v>17562775.409613144</c:v>
                </c:pt>
                <c:pt idx="226">
                  <c:v>16914218.19210784</c:v>
                </c:pt>
                <c:pt idx="227">
                  <c:v>16286799.3089991</c:v>
                </c:pt>
                <c:pt idx="228">
                  <c:v>15696946.959748197</c:v>
                </c:pt>
                <c:pt idx="229">
                  <c:v>15118334.140212113</c:v>
                </c:pt>
                <c:pt idx="230">
                  <c:v>14563686.000306232</c:v>
                </c:pt>
                <c:pt idx="231">
                  <c:v>14025123.458931187</c:v>
                </c:pt>
                <c:pt idx="232">
                  <c:v>13509226.854164548</c:v>
                </c:pt>
                <c:pt idx="233">
                  <c:v>12932442.43399133</c:v>
                </c:pt>
                <c:pt idx="234">
                  <c:v>12419642.087179711</c:v>
                </c:pt>
                <c:pt idx="235">
                  <c:v>11942076.455127483</c:v>
                </c:pt>
                <c:pt idx="236">
                  <c:v>11469216.030370858</c:v>
                </c:pt>
                <c:pt idx="237">
                  <c:v>11006227.108548872</c:v>
                </c:pt>
                <c:pt idx="238">
                  <c:v>10548974.989168312</c:v>
                </c:pt>
                <c:pt idx="239">
                  <c:v>10099401.079714563</c:v>
                </c:pt>
                <c:pt idx="240">
                  <c:v>9665021.88404189</c:v>
                </c:pt>
                <c:pt idx="241">
                  <c:v>9230447.74815928</c:v>
                </c:pt>
                <c:pt idx="242">
                  <c:v>8805472.276007537</c:v>
                </c:pt>
                <c:pt idx="243">
                  <c:v>8385961.607055432</c:v>
                </c:pt>
                <c:pt idx="244">
                  <c:v>7977646.903010942</c:v>
                </c:pt>
                <c:pt idx="245">
                  <c:v>7575734.284619857</c:v>
                </c:pt>
                <c:pt idx="246">
                  <c:v>7181791.136701985</c:v>
                </c:pt>
                <c:pt idx="247">
                  <c:v>6798963.316913843</c:v>
                </c:pt>
                <c:pt idx="248">
                  <c:v>6422223.533828732</c:v>
                </c:pt>
                <c:pt idx="249">
                  <c:v>6056563.937566742</c:v>
                </c:pt>
                <c:pt idx="250">
                  <c:v>5703442.124663362</c:v>
                </c:pt>
                <c:pt idx="251">
                  <c:v>5358319.312786654</c:v>
                </c:pt>
                <c:pt idx="252">
                  <c:v>5023956.9429641</c:v>
                </c:pt>
                <c:pt idx="253">
                  <c:v>4697842.999657138</c:v>
                </c:pt>
                <c:pt idx="254">
                  <c:v>4382453.484734437</c:v>
                </c:pt>
                <c:pt idx="255">
                  <c:v>4080047.3872277085</c:v>
                </c:pt>
                <c:pt idx="256">
                  <c:v>3796625.428076707</c:v>
                </c:pt>
                <c:pt idx="257">
                  <c:v>3530463.9450983754</c:v>
                </c:pt>
                <c:pt idx="258">
                  <c:v>3281770.7861388656</c:v>
                </c:pt>
                <c:pt idx="259">
                  <c:v>3054779.553266966</c:v>
                </c:pt>
                <c:pt idx="260">
                  <c:v>2841226.5579836904</c:v>
                </c:pt>
                <c:pt idx="261">
                  <c:v>2637150.2314701974</c:v>
                </c:pt>
                <c:pt idx="262">
                  <c:v>2437464.43030377</c:v>
                </c:pt>
                <c:pt idx="263">
                  <c:v>2242104.281544373</c:v>
                </c:pt>
                <c:pt idx="264">
                  <c:v>2052789.254212779</c:v>
                </c:pt>
                <c:pt idx="265">
                  <c:v>1867081.182824421</c:v>
                </c:pt>
                <c:pt idx="266">
                  <c:v>1688912.2888143854</c:v>
                </c:pt>
                <c:pt idx="267">
                  <c:v>1519177.0748034841</c:v>
                </c:pt>
                <c:pt idx="268">
                  <c:v>1370664.2293086222</c:v>
                </c:pt>
                <c:pt idx="269">
                  <c:v>1235935.6278219596</c:v>
                </c:pt>
                <c:pt idx="270">
                  <c:v>1115034.0996344613</c:v>
                </c:pt>
                <c:pt idx="271">
                  <c:v>1003616.3927433887</c:v>
                </c:pt>
                <c:pt idx="272">
                  <c:v>901205.1578521046</c:v>
                </c:pt>
                <c:pt idx="273">
                  <c:v>807242.2333387913</c:v>
                </c:pt>
                <c:pt idx="274">
                  <c:v>726911.4166593911</c:v>
                </c:pt>
                <c:pt idx="275">
                  <c:v>657313.9671505325</c:v>
                </c:pt>
                <c:pt idx="276">
                  <c:v>597438.901574863</c:v>
                </c:pt>
                <c:pt idx="277">
                  <c:v>543669.0751218641</c:v>
                </c:pt>
                <c:pt idx="278">
                  <c:v>493091.00358642</c:v>
                </c:pt>
                <c:pt idx="279">
                  <c:v>445148.4273516995</c:v>
                </c:pt>
                <c:pt idx="280">
                  <c:v>402116.21360749763</c:v>
                </c:pt>
                <c:pt idx="281">
                  <c:v>361276.73897582386</c:v>
                </c:pt>
                <c:pt idx="282">
                  <c:v>323350.31570990465</c:v>
                </c:pt>
                <c:pt idx="283">
                  <c:v>288450.4957558716</c:v>
                </c:pt>
                <c:pt idx="284">
                  <c:v>256956.3324103756</c:v>
                </c:pt>
                <c:pt idx="285">
                  <c:v>228093.89059006423</c:v>
                </c:pt>
                <c:pt idx="286">
                  <c:v>202221.27573917288</c:v>
                </c:pt>
                <c:pt idx="287">
                  <c:v>178671.04006214114</c:v>
                </c:pt>
                <c:pt idx="288">
                  <c:v>158554.21436933623</c:v>
                </c:pt>
                <c:pt idx="289">
                  <c:v>142322.79742569217</c:v>
                </c:pt>
                <c:pt idx="290">
                  <c:v>129054.63499933029</c:v>
                </c:pt>
                <c:pt idx="291">
                  <c:v>118943.61342276163</c:v>
                </c:pt>
                <c:pt idx="292">
                  <c:v>111248.20381974276</c:v>
                </c:pt>
                <c:pt idx="293">
                  <c:v>105226.7222911195</c:v>
                </c:pt>
                <c:pt idx="294">
                  <c:v>100796.8965033679</c:v>
                </c:pt>
                <c:pt idx="295">
                  <c:v>97258.39646610695</c:v>
                </c:pt>
                <c:pt idx="296">
                  <c:v>93739.4546588159</c:v>
                </c:pt>
                <c:pt idx="297">
                  <c:v>90291.88673838803</c:v>
                </c:pt>
                <c:pt idx="298">
                  <c:v>86864.81914967803</c:v>
                </c:pt>
                <c:pt idx="299">
                  <c:v>83483.41659697038</c:v>
                </c:pt>
                <c:pt idx="300">
                  <c:v>80191.10538756652</c:v>
                </c:pt>
                <c:pt idx="301">
                  <c:v>76933.13227695663</c:v>
                </c:pt>
                <c:pt idx="302">
                  <c:v>73739.05517475455</c:v>
                </c:pt>
                <c:pt idx="303">
                  <c:v>70715.41138348024</c:v>
                </c:pt>
                <c:pt idx="304">
                  <c:v>67750.94856744852</c:v>
                </c:pt>
                <c:pt idx="305">
                  <c:v>64807.30674605939</c:v>
                </c:pt>
                <c:pt idx="306">
                  <c:v>61986.32154917855</c:v>
                </c:pt>
                <c:pt idx="307">
                  <c:v>59219.71309500651</c:v>
                </c:pt>
                <c:pt idx="308">
                  <c:v>56530.22283851285</c:v>
                </c:pt>
                <c:pt idx="309">
                  <c:v>54046.90793675172</c:v>
                </c:pt>
                <c:pt idx="310">
                  <c:v>51581.78833992019</c:v>
                </c:pt>
                <c:pt idx="311">
                  <c:v>49149.98175773347</c:v>
                </c:pt>
                <c:pt idx="312">
                  <c:v>46789.55287637859</c:v>
                </c:pt>
                <c:pt idx="313">
                  <c:v>44622.06820837164</c:v>
                </c:pt>
                <c:pt idx="314">
                  <c:v>42577.98534061317</c:v>
                </c:pt>
                <c:pt idx="315">
                  <c:v>40765.399568732035</c:v>
                </c:pt>
                <c:pt idx="316">
                  <c:v>39131.72710990238</c:v>
                </c:pt>
                <c:pt idx="317">
                  <c:v>37745.72300913488</c:v>
                </c:pt>
                <c:pt idx="318">
                  <c:v>36476.6692170054</c:v>
                </c:pt>
                <c:pt idx="319">
                  <c:v>35268.11701127519</c:v>
                </c:pt>
                <c:pt idx="320">
                  <c:v>34155.19323546166</c:v>
                </c:pt>
                <c:pt idx="321">
                  <c:v>33113.1642216134</c:v>
                </c:pt>
                <c:pt idx="322">
                  <c:v>32075.35827813544</c:v>
                </c:pt>
                <c:pt idx="323">
                  <c:v>31104.873534815197</c:v>
                </c:pt>
                <c:pt idx="324">
                  <c:v>30202.51724612679</c:v>
                </c:pt>
                <c:pt idx="325">
                  <c:v>29316.374336001983</c:v>
                </c:pt>
                <c:pt idx="326">
                  <c:v>28449.410910896673</c:v>
                </c:pt>
                <c:pt idx="327">
                  <c:v>27647.453603633614</c:v>
                </c:pt>
                <c:pt idx="328">
                  <c:v>26863.100699311337</c:v>
                </c:pt>
                <c:pt idx="329">
                  <c:v>26081.313938106243</c:v>
                </c:pt>
                <c:pt idx="330">
                  <c:v>25309.558921822067</c:v>
                </c:pt>
                <c:pt idx="331">
                  <c:v>24554.450226139845</c:v>
                </c:pt>
                <c:pt idx="332">
                  <c:v>23861.35368487691</c:v>
                </c:pt>
                <c:pt idx="333">
                  <c:v>23299.454014029616</c:v>
                </c:pt>
                <c:pt idx="334">
                  <c:v>0</c:v>
                </c:pt>
                <c:pt idx="335">
                  <c:v>4016.5249159216705</c:v>
                </c:pt>
                <c:pt idx="336">
                  <c:v>3659.7764735519013</c:v>
                </c:pt>
                <c:pt idx="337">
                  <c:v>3349.5230711824192</c:v>
                </c:pt>
                <c:pt idx="338">
                  <c:v>3105.4215067984655</c:v>
                </c:pt>
                <c:pt idx="339">
                  <c:v>2927.9294006154855</c:v>
                </c:pt>
                <c:pt idx="340">
                  <c:v>2753.55573226905</c:v>
                </c:pt>
                <c:pt idx="341">
                  <c:v>2580.7222040856564</c:v>
                </c:pt>
                <c:pt idx="342">
                  <c:v>2410.1238798623835</c:v>
                </c:pt>
                <c:pt idx="343">
                  <c:v>2316.9636699740317</c:v>
                </c:pt>
                <c:pt idx="344">
                  <c:v>2224.263339835142</c:v>
                </c:pt>
                <c:pt idx="345">
                  <c:v>2133.2001690732236</c:v>
                </c:pt>
                <c:pt idx="346">
                  <c:v>2058.0391963159273</c:v>
                </c:pt>
                <c:pt idx="347">
                  <c:v>1983.7742015085876</c:v>
                </c:pt>
                <c:pt idx="348">
                  <c:v>1911.4421554977107</c:v>
                </c:pt>
                <c:pt idx="349">
                  <c:v>1838.9025291504543</c:v>
                </c:pt>
                <c:pt idx="350">
                  <c:v>1767.7171710861128</c:v>
                </c:pt>
                <c:pt idx="351">
                  <c:v>1696.8894696372674</c:v>
                </c:pt>
                <c:pt idx="352">
                  <c:v>1627.3609892050479</c:v>
                </c:pt>
                <c:pt idx="353">
                  <c:v>1558.2131238028744</c:v>
                </c:pt>
                <c:pt idx="354">
                  <c:v>1489.9020875448734</c:v>
                </c:pt>
                <c:pt idx="355">
                  <c:v>1422.8090134733707</c:v>
                </c:pt>
                <c:pt idx="356">
                  <c:v>1356.1292517511467</c:v>
                </c:pt>
                <c:pt idx="357">
                  <c:v>1290.6159072824482</c:v>
                </c:pt>
                <c:pt idx="358">
                  <c:v>1225.5347658251965</c:v>
                </c:pt>
                <c:pt idx="359">
                  <c:v>1161.2511373406896</c:v>
                </c:pt>
                <c:pt idx="360">
                  <c:v>1098.659124275374</c:v>
                </c:pt>
                <c:pt idx="361">
                  <c:v>1035.8949449231527</c:v>
                </c:pt>
                <c:pt idx="362">
                  <c:v>974.1717490597757</c:v>
                </c:pt>
                <c:pt idx="363">
                  <c:v>912.9310539225655</c:v>
                </c:pt>
                <c:pt idx="364">
                  <c:v>852.6832375324778</c:v>
                </c:pt>
                <c:pt idx="365">
                  <c:v>792.9378457612023</c:v>
                </c:pt>
                <c:pt idx="366">
                  <c:v>733.9368207048658</c:v>
                </c:pt>
                <c:pt idx="367">
                  <c:v>675.8572206150005</c:v>
                </c:pt>
                <c:pt idx="368">
                  <c:v>618.307627539361</c:v>
                </c:pt>
                <c:pt idx="369">
                  <c:v>561.6331110735847</c:v>
                </c:pt>
                <c:pt idx="370">
                  <c:v>505.5062230579171</c:v>
                </c:pt>
                <c:pt idx="371">
                  <c:v>450.0872215051827</c:v>
                </c:pt>
                <c:pt idx="372">
                  <c:v>395.69476397424546</c:v>
                </c:pt>
                <c:pt idx="373">
                  <c:v>341.62795935298044</c:v>
                </c:pt>
                <c:pt idx="374">
                  <c:v>288.32858148915267</c:v>
                </c:pt>
                <c:pt idx="375">
                  <c:v>238.70743069849615</c:v>
                </c:pt>
                <c:pt idx="376">
                  <c:v>189.7733082934132</c:v>
                </c:pt>
                <c:pt idx="377">
                  <c:v>141.40255773864845</c:v>
                </c:pt>
                <c:pt idx="378">
                  <c:v>93.65454132553917</c:v>
                </c:pt>
                <c:pt idx="379">
                  <c:v>46.53477641023692</c:v>
                </c:pt>
                <c:pt idx="380">
                  <c:v>0</c:v>
                </c:pt>
              </c:numCache>
            </c:numRef>
          </c:val>
        </c:ser>
        <c:axId val="14623773"/>
        <c:axId val="28248694"/>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_Hidden30!$A$2:$A$382</c:f>
              <c:strCache>
                <c:ptCount val="381"/>
                <c:pt idx="0">
                  <c:v>1/03/2019</c:v>
                </c:pt>
                <c:pt idx="1">
                  <c:v>1/04/2019</c:v>
                </c:pt>
                <c:pt idx="2">
                  <c:v>1/05/2019</c:v>
                </c:pt>
                <c:pt idx="3">
                  <c:v>1/06/2019</c:v>
                </c:pt>
                <c:pt idx="4">
                  <c:v>1/07/2019</c:v>
                </c:pt>
                <c:pt idx="5">
                  <c:v>1/08/2019</c:v>
                </c:pt>
                <c:pt idx="6">
                  <c:v>1/09/2019</c:v>
                </c:pt>
                <c:pt idx="7">
                  <c:v>1/10/2019</c:v>
                </c:pt>
                <c:pt idx="8">
                  <c:v>1/11/2019</c:v>
                </c:pt>
                <c:pt idx="9">
                  <c:v>1/12/2019</c:v>
                </c:pt>
                <c:pt idx="10">
                  <c:v>1/01/2020</c:v>
                </c:pt>
                <c:pt idx="11">
                  <c:v>1/02/2020</c:v>
                </c:pt>
                <c:pt idx="12">
                  <c:v>1/03/2020</c:v>
                </c:pt>
                <c:pt idx="13">
                  <c:v>1/04/2020</c:v>
                </c:pt>
                <c:pt idx="14">
                  <c:v>1/05/2020</c:v>
                </c:pt>
                <c:pt idx="15">
                  <c:v>1/06/2020</c:v>
                </c:pt>
                <c:pt idx="16">
                  <c:v>1/07/2020</c:v>
                </c:pt>
                <c:pt idx="17">
                  <c:v>1/08/2020</c:v>
                </c:pt>
                <c:pt idx="18">
                  <c:v>1/09/2020</c:v>
                </c:pt>
                <c:pt idx="19">
                  <c:v>1/10/2020</c:v>
                </c:pt>
                <c:pt idx="20">
                  <c:v>1/11/2020</c:v>
                </c:pt>
                <c:pt idx="21">
                  <c:v>1/12/2020</c:v>
                </c:pt>
                <c:pt idx="22">
                  <c:v>1/01/2021</c:v>
                </c:pt>
                <c:pt idx="23">
                  <c:v>1/02/2021</c:v>
                </c:pt>
                <c:pt idx="24">
                  <c:v>1/03/2021</c:v>
                </c:pt>
                <c:pt idx="25">
                  <c:v>1/04/2021</c:v>
                </c:pt>
                <c:pt idx="26">
                  <c:v>1/05/2021</c:v>
                </c:pt>
                <c:pt idx="27">
                  <c:v>1/06/2021</c:v>
                </c:pt>
                <c:pt idx="28">
                  <c:v>1/07/2021</c:v>
                </c:pt>
                <c:pt idx="29">
                  <c:v>1/08/2021</c:v>
                </c:pt>
                <c:pt idx="30">
                  <c:v>1/09/2021</c:v>
                </c:pt>
                <c:pt idx="31">
                  <c:v>1/10/2021</c:v>
                </c:pt>
                <c:pt idx="32">
                  <c:v>1/11/2021</c:v>
                </c:pt>
                <c:pt idx="33">
                  <c:v>1/12/2021</c:v>
                </c:pt>
                <c:pt idx="34">
                  <c:v>1/01/2022</c:v>
                </c:pt>
                <c:pt idx="35">
                  <c:v>1/02/2022</c:v>
                </c:pt>
                <c:pt idx="36">
                  <c:v>1/03/2022</c:v>
                </c:pt>
                <c:pt idx="37">
                  <c:v>1/04/2022</c:v>
                </c:pt>
                <c:pt idx="38">
                  <c:v>1/05/2022</c:v>
                </c:pt>
                <c:pt idx="39">
                  <c:v>1/06/2022</c:v>
                </c:pt>
                <c:pt idx="40">
                  <c:v>1/07/2022</c:v>
                </c:pt>
                <c:pt idx="41">
                  <c:v>1/08/2022</c:v>
                </c:pt>
                <c:pt idx="42">
                  <c:v>1/09/2022</c:v>
                </c:pt>
                <c:pt idx="43">
                  <c:v>1/10/2022</c:v>
                </c:pt>
                <c:pt idx="44">
                  <c:v>1/11/2022</c:v>
                </c:pt>
                <c:pt idx="45">
                  <c:v>1/12/2022</c:v>
                </c:pt>
                <c:pt idx="46">
                  <c:v>1/01/2023</c:v>
                </c:pt>
                <c:pt idx="47">
                  <c:v>1/02/2023</c:v>
                </c:pt>
                <c:pt idx="48">
                  <c:v>1/03/2023</c:v>
                </c:pt>
                <c:pt idx="49">
                  <c:v>1/04/2023</c:v>
                </c:pt>
                <c:pt idx="50">
                  <c:v>1/05/2023</c:v>
                </c:pt>
                <c:pt idx="51">
                  <c:v>1/06/2023</c:v>
                </c:pt>
                <c:pt idx="52">
                  <c:v>1/07/2023</c:v>
                </c:pt>
                <c:pt idx="53">
                  <c:v>1/08/2023</c:v>
                </c:pt>
                <c:pt idx="54">
                  <c:v>1/09/2023</c:v>
                </c:pt>
                <c:pt idx="55">
                  <c:v>1/10/2023</c:v>
                </c:pt>
                <c:pt idx="56">
                  <c:v>1/11/2023</c:v>
                </c:pt>
                <c:pt idx="57">
                  <c:v>1/12/2023</c:v>
                </c:pt>
                <c:pt idx="58">
                  <c:v>1/01/2024</c:v>
                </c:pt>
                <c:pt idx="59">
                  <c:v>1/02/2024</c:v>
                </c:pt>
                <c:pt idx="60">
                  <c:v>1/03/2024</c:v>
                </c:pt>
                <c:pt idx="61">
                  <c:v>1/04/2024</c:v>
                </c:pt>
                <c:pt idx="62">
                  <c:v>1/05/2024</c:v>
                </c:pt>
                <c:pt idx="63">
                  <c:v>1/06/2024</c:v>
                </c:pt>
                <c:pt idx="64">
                  <c:v>1/07/2024</c:v>
                </c:pt>
                <c:pt idx="65">
                  <c:v>1/08/2024</c:v>
                </c:pt>
                <c:pt idx="66">
                  <c:v>1/09/2024</c:v>
                </c:pt>
                <c:pt idx="67">
                  <c:v>1/10/2024</c:v>
                </c:pt>
                <c:pt idx="68">
                  <c:v>1/11/2024</c:v>
                </c:pt>
                <c:pt idx="69">
                  <c:v>1/12/2024</c:v>
                </c:pt>
                <c:pt idx="70">
                  <c:v>1/01/2025</c:v>
                </c:pt>
                <c:pt idx="71">
                  <c:v>1/02/2025</c:v>
                </c:pt>
                <c:pt idx="72">
                  <c:v>1/03/2025</c:v>
                </c:pt>
                <c:pt idx="73">
                  <c:v>1/04/2025</c:v>
                </c:pt>
                <c:pt idx="74">
                  <c:v>1/05/2025</c:v>
                </c:pt>
                <c:pt idx="75">
                  <c:v>1/06/2025</c:v>
                </c:pt>
                <c:pt idx="76">
                  <c:v>1/07/2025</c:v>
                </c:pt>
                <c:pt idx="77">
                  <c:v>1/08/2025</c:v>
                </c:pt>
                <c:pt idx="78">
                  <c:v>1/09/2025</c:v>
                </c:pt>
                <c:pt idx="79">
                  <c:v>1/10/2025</c:v>
                </c:pt>
                <c:pt idx="80">
                  <c:v>1/11/2025</c:v>
                </c:pt>
                <c:pt idx="81">
                  <c:v>1/12/2025</c:v>
                </c:pt>
                <c:pt idx="82">
                  <c:v>1/01/2026</c:v>
                </c:pt>
                <c:pt idx="83">
                  <c:v>1/02/2026</c:v>
                </c:pt>
                <c:pt idx="84">
                  <c:v>1/03/2026</c:v>
                </c:pt>
                <c:pt idx="85">
                  <c:v>1/04/2026</c:v>
                </c:pt>
                <c:pt idx="86">
                  <c:v>1/05/2026</c:v>
                </c:pt>
                <c:pt idx="87">
                  <c:v>1/06/2026</c:v>
                </c:pt>
                <c:pt idx="88">
                  <c:v>1/07/2026</c:v>
                </c:pt>
                <c:pt idx="89">
                  <c:v>1/08/2026</c:v>
                </c:pt>
                <c:pt idx="90">
                  <c:v>1/09/2026</c:v>
                </c:pt>
                <c:pt idx="91">
                  <c:v>1/10/2026</c:v>
                </c:pt>
                <c:pt idx="92">
                  <c:v>1/11/2026</c:v>
                </c:pt>
                <c:pt idx="93">
                  <c:v>1/12/2026</c:v>
                </c:pt>
                <c:pt idx="94">
                  <c:v>1/01/2027</c:v>
                </c:pt>
                <c:pt idx="95">
                  <c:v>1/02/2027</c:v>
                </c:pt>
                <c:pt idx="96">
                  <c:v>1/03/2027</c:v>
                </c:pt>
                <c:pt idx="97">
                  <c:v>1/04/2027</c:v>
                </c:pt>
                <c:pt idx="98">
                  <c:v>1/05/2027</c:v>
                </c:pt>
                <c:pt idx="99">
                  <c:v>1/06/2027</c:v>
                </c:pt>
                <c:pt idx="100">
                  <c:v>1/07/2027</c:v>
                </c:pt>
                <c:pt idx="101">
                  <c:v>1/08/2027</c:v>
                </c:pt>
                <c:pt idx="102">
                  <c:v>1/09/2027</c:v>
                </c:pt>
                <c:pt idx="103">
                  <c:v>1/10/2027</c:v>
                </c:pt>
                <c:pt idx="104">
                  <c:v>1/11/2027</c:v>
                </c:pt>
                <c:pt idx="105">
                  <c:v>1/12/2027</c:v>
                </c:pt>
                <c:pt idx="106">
                  <c:v>1/01/2028</c:v>
                </c:pt>
                <c:pt idx="107">
                  <c:v>1/02/2028</c:v>
                </c:pt>
                <c:pt idx="108">
                  <c:v>1/03/2028</c:v>
                </c:pt>
                <c:pt idx="109">
                  <c:v>1/04/2028</c:v>
                </c:pt>
                <c:pt idx="110">
                  <c:v>1/05/2028</c:v>
                </c:pt>
                <c:pt idx="111">
                  <c:v>1/06/2028</c:v>
                </c:pt>
                <c:pt idx="112">
                  <c:v>1/07/2028</c:v>
                </c:pt>
                <c:pt idx="113">
                  <c:v>1/08/2028</c:v>
                </c:pt>
                <c:pt idx="114">
                  <c:v>1/09/2028</c:v>
                </c:pt>
                <c:pt idx="115">
                  <c:v>1/10/2028</c:v>
                </c:pt>
                <c:pt idx="116">
                  <c:v>1/11/2028</c:v>
                </c:pt>
                <c:pt idx="117">
                  <c:v>1/12/2028</c:v>
                </c:pt>
                <c:pt idx="118">
                  <c:v>1/01/2029</c:v>
                </c:pt>
                <c:pt idx="119">
                  <c:v>1/02/2029</c:v>
                </c:pt>
                <c:pt idx="120">
                  <c:v>1/03/2029</c:v>
                </c:pt>
                <c:pt idx="121">
                  <c:v>1/04/2029</c:v>
                </c:pt>
                <c:pt idx="122">
                  <c:v>1/05/2029</c:v>
                </c:pt>
                <c:pt idx="123">
                  <c:v>1/06/2029</c:v>
                </c:pt>
                <c:pt idx="124">
                  <c:v>1/07/2029</c:v>
                </c:pt>
                <c:pt idx="125">
                  <c:v>1/08/2029</c:v>
                </c:pt>
                <c:pt idx="126">
                  <c:v>1/09/2029</c:v>
                </c:pt>
                <c:pt idx="127">
                  <c:v>1/10/2029</c:v>
                </c:pt>
                <c:pt idx="128">
                  <c:v>1/11/2029</c:v>
                </c:pt>
                <c:pt idx="129">
                  <c:v>1/12/2029</c:v>
                </c:pt>
                <c:pt idx="130">
                  <c:v>1/01/2030</c:v>
                </c:pt>
                <c:pt idx="131">
                  <c:v>1/02/2030</c:v>
                </c:pt>
                <c:pt idx="132">
                  <c:v>1/03/2030</c:v>
                </c:pt>
                <c:pt idx="133">
                  <c:v>1/04/2030</c:v>
                </c:pt>
                <c:pt idx="134">
                  <c:v>1/05/2030</c:v>
                </c:pt>
                <c:pt idx="135">
                  <c:v>1/06/2030</c:v>
                </c:pt>
                <c:pt idx="136">
                  <c:v>1/07/2030</c:v>
                </c:pt>
                <c:pt idx="137">
                  <c:v>1/08/2030</c:v>
                </c:pt>
                <c:pt idx="138">
                  <c:v>1/09/2030</c:v>
                </c:pt>
                <c:pt idx="139">
                  <c:v>1/10/2030</c:v>
                </c:pt>
                <c:pt idx="140">
                  <c:v>1/11/2030</c:v>
                </c:pt>
                <c:pt idx="141">
                  <c:v>1/12/2030</c:v>
                </c:pt>
                <c:pt idx="142">
                  <c:v>1/01/2031</c:v>
                </c:pt>
                <c:pt idx="143">
                  <c:v>1/02/2031</c:v>
                </c:pt>
                <c:pt idx="144">
                  <c:v>1/03/2031</c:v>
                </c:pt>
                <c:pt idx="145">
                  <c:v>1/04/2031</c:v>
                </c:pt>
                <c:pt idx="146">
                  <c:v>1/05/2031</c:v>
                </c:pt>
                <c:pt idx="147">
                  <c:v>1/06/2031</c:v>
                </c:pt>
                <c:pt idx="148">
                  <c:v>1/07/2031</c:v>
                </c:pt>
                <c:pt idx="149">
                  <c:v>1/08/2031</c:v>
                </c:pt>
                <c:pt idx="150">
                  <c:v>1/09/2031</c:v>
                </c:pt>
                <c:pt idx="151">
                  <c:v>1/10/2031</c:v>
                </c:pt>
                <c:pt idx="152">
                  <c:v>1/11/2031</c:v>
                </c:pt>
                <c:pt idx="153">
                  <c:v>1/12/2031</c:v>
                </c:pt>
                <c:pt idx="154">
                  <c:v>1/01/2032</c:v>
                </c:pt>
                <c:pt idx="155">
                  <c:v>1/02/2032</c:v>
                </c:pt>
                <c:pt idx="156">
                  <c:v>1/03/2032</c:v>
                </c:pt>
                <c:pt idx="157">
                  <c:v>1/04/2032</c:v>
                </c:pt>
                <c:pt idx="158">
                  <c:v>1/05/2032</c:v>
                </c:pt>
                <c:pt idx="159">
                  <c:v>1/06/2032</c:v>
                </c:pt>
                <c:pt idx="160">
                  <c:v>1/07/2032</c:v>
                </c:pt>
                <c:pt idx="161">
                  <c:v>1/08/2032</c:v>
                </c:pt>
                <c:pt idx="162">
                  <c:v>1/09/2032</c:v>
                </c:pt>
                <c:pt idx="163">
                  <c:v>1/10/2032</c:v>
                </c:pt>
                <c:pt idx="164">
                  <c:v>1/11/2032</c:v>
                </c:pt>
                <c:pt idx="165">
                  <c:v>1/12/2032</c:v>
                </c:pt>
                <c:pt idx="166">
                  <c:v>1/01/2033</c:v>
                </c:pt>
                <c:pt idx="167">
                  <c:v>1/02/2033</c:v>
                </c:pt>
                <c:pt idx="168">
                  <c:v>1/03/2033</c:v>
                </c:pt>
                <c:pt idx="169">
                  <c:v>1/04/2033</c:v>
                </c:pt>
                <c:pt idx="170">
                  <c:v>1/05/2033</c:v>
                </c:pt>
                <c:pt idx="171">
                  <c:v>1/06/2033</c:v>
                </c:pt>
                <c:pt idx="172">
                  <c:v>1/07/2033</c:v>
                </c:pt>
                <c:pt idx="173">
                  <c:v>1/08/2033</c:v>
                </c:pt>
                <c:pt idx="174">
                  <c:v>1/09/2033</c:v>
                </c:pt>
                <c:pt idx="175">
                  <c:v>1/10/2033</c:v>
                </c:pt>
                <c:pt idx="176">
                  <c:v>1/11/2033</c:v>
                </c:pt>
                <c:pt idx="177">
                  <c:v>1/12/2033</c:v>
                </c:pt>
                <c:pt idx="178">
                  <c:v>1/01/2034</c:v>
                </c:pt>
                <c:pt idx="179">
                  <c:v>1/02/2034</c:v>
                </c:pt>
                <c:pt idx="180">
                  <c:v>1/03/2034</c:v>
                </c:pt>
                <c:pt idx="181">
                  <c:v>1/04/2034</c:v>
                </c:pt>
                <c:pt idx="182">
                  <c:v>1/05/2034</c:v>
                </c:pt>
                <c:pt idx="183">
                  <c:v>1/06/2034</c:v>
                </c:pt>
                <c:pt idx="184">
                  <c:v>1/07/2034</c:v>
                </c:pt>
                <c:pt idx="185">
                  <c:v>1/08/2034</c:v>
                </c:pt>
                <c:pt idx="186">
                  <c:v>1/09/2034</c:v>
                </c:pt>
                <c:pt idx="187">
                  <c:v>1/10/2034</c:v>
                </c:pt>
                <c:pt idx="188">
                  <c:v>1/11/2034</c:v>
                </c:pt>
                <c:pt idx="189">
                  <c:v>1/12/2034</c:v>
                </c:pt>
                <c:pt idx="190">
                  <c:v>1/01/2035</c:v>
                </c:pt>
                <c:pt idx="191">
                  <c:v>1/02/2035</c:v>
                </c:pt>
                <c:pt idx="192">
                  <c:v>1/03/2035</c:v>
                </c:pt>
                <c:pt idx="193">
                  <c:v>1/04/2035</c:v>
                </c:pt>
                <c:pt idx="194">
                  <c:v>1/05/2035</c:v>
                </c:pt>
                <c:pt idx="195">
                  <c:v>1/06/2035</c:v>
                </c:pt>
                <c:pt idx="196">
                  <c:v>1/07/2035</c:v>
                </c:pt>
                <c:pt idx="197">
                  <c:v>1/08/2035</c:v>
                </c:pt>
                <c:pt idx="198">
                  <c:v>1/09/2035</c:v>
                </c:pt>
                <c:pt idx="199">
                  <c:v>1/10/2035</c:v>
                </c:pt>
                <c:pt idx="200">
                  <c:v>1/11/2035</c:v>
                </c:pt>
                <c:pt idx="201">
                  <c:v>1/12/2035</c:v>
                </c:pt>
                <c:pt idx="202">
                  <c:v>1/01/2036</c:v>
                </c:pt>
                <c:pt idx="203">
                  <c:v>1/02/2036</c:v>
                </c:pt>
                <c:pt idx="204">
                  <c:v>1/03/2036</c:v>
                </c:pt>
                <c:pt idx="205">
                  <c:v>1/04/2036</c:v>
                </c:pt>
                <c:pt idx="206">
                  <c:v>1/05/2036</c:v>
                </c:pt>
                <c:pt idx="207">
                  <c:v>1/06/2036</c:v>
                </c:pt>
                <c:pt idx="208">
                  <c:v>1/07/2036</c:v>
                </c:pt>
                <c:pt idx="209">
                  <c:v>1/08/2036</c:v>
                </c:pt>
                <c:pt idx="210">
                  <c:v>1/09/2036</c:v>
                </c:pt>
                <c:pt idx="211">
                  <c:v>1/10/2036</c:v>
                </c:pt>
                <c:pt idx="212">
                  <c:v>1/11/2036</c:v>
                </c:pt>
                <c:pt idx="213">
                  <c:v>1/12/2036</c:v>
                </c:pt>
                <c:pt idx="214">
                  <c:v>1/01/2037</c:v>
                </c:pt>
                <c:pt idx="215">
                  <c:v>1/02/2037</c:v>
                </c:pt>
                <c:pt idx="216">
                  <c:v>1/03/2037</c:v>
                </c:pt>
                <c:pt idx="217">
                  <c:v>1/04/2037</c:v>
                </c:pt>
                <c:pt idx="218">
                  <c:v>1/05/2037</c:v>
                </c:pt>
                <c:pt idx="219">
                  <c:v>1/06/2037</c:v>
                </c:pt>
                <c:pt idx="220">
                  <c:v>1/07/2037</c:v>
                </c:pt>
                <c:pt idx="221">
                  <c:v>1/08/2037</c:v>
                </c:pt>
                <c:pt idx="222">
                  <c:v>1/09/2037</c:v>
                </c:pt>
                <c:pt idx="223">
                  <c:v>1/10/2037</c:v>
                </c:pt>
                <c:pt idx="224">
                  <c:v>1/11/2037</c:v>
                </c:pt>
                <c:pt idx="225">
                  <c:v>1/12/2037</c:v>
                </c:pt>
                <c:pt idx="226">
                  <c:v>1/01/2038</c:v>
                </c:pt>
                <c:pt idx="227">
                  <c:v>1/02/2038</c:v>
                </c:pt>
                <c:pt idx="228">
                  <c:v>1/03/2038</c:v>
                </c:pt>
                <c:pt idx="229">
                  <c:v>1/04/2038</c:v>
                </c:pt>
                <c:pt idx="230">
                  <c:v>1/05/2038</c:v>
                </c:pt>
                <c:pt idx="231">
                  <c:v>1/06/2038</c:v>
                </c:pt>
                <c:pt idx="232">
                  <c:v>1/07/2038</c:v>
                </c:pt>
                <c:pt idx="233">
                  <c:v>1/08/2038</c:v>
                </c:pt>
                <c:pt idx="234">
                  <c:v>1/09/2038</c:v>
                </c:pt>
                <c:pt idx="235">
                  <c:v>1/10/2038</c:v>
                </c:pt>
                <c:pt idx="236">
                  <c:v>1/11/2038</c:v>
                </c:pt>
                <c:pt idx="237">
                  <c:v>1/12/2038</c:v>
                </c:pt>
                <c:pt idx="238">
                  <c:v>1/01/2039</c:v>
                </c:pt>
                <c:pt idx="239">
                  <c:v>1/02/2039</c:v>
                </c:pt>
                <c:pt idx="240">
                  <c:v>1/03/2039</c:v>
                </c:pt>
                <c:pt idx="241">
                  <c:v>1/04/2039</c:v>
                </c:pt>
                <c:pt idx="242">
                  <c:v>1/05/2039</c:v>
                </c:pt>
                <c:pt idx="243">
                  <c:v>1/06/2039</c:v>
                </c:pt>
                <c:pt idx="244">
                  <c:v>1/07/2039</c:v>
                </c:pt>
                <c:pt idx="245">
                  <c:v>1/08/2039</c:v>
                </c:pt>
                <c:pt idx="246">
                  <c:v>1/09/2039</c:v>
                </c:pt>
                <c:pt idx="247">
                  <c:v>1/10/2039</c:v>
                </c:pt>
                <c:pt idx="248">
                  <c:v>1/11/2039</c:v>
                </c:pt>
                <c:pt idx="249">
                  <c:v>1/12/2039</c:v>
                </c:pt>
                <c:pt idx="250">
                  <c:v>1/01/2040</c:v>
                </c:pt>
                <c:pt idx="251">
                  <c:v>1/02/2040</c:v>
                </c:pt>
                <c:pt idx="252">
                  <c:v>1/03/2040</c:v>
                </c:pt>
                <c:pt idx="253">
                  <c:v>1/04/2040</c:v>
                </c:pt>
                <c:pt idx="254">
                  <c:v>1/05/2040</c:v>
                </c:pt>
                <c:pt idx="255">
                  <c:v>1/06/2040</c:v>
                </c:pt>
                <c:pt idx="256">
                  <c:v>1/07/2040</c:v>
                </c:pt>
                <c:pt idx="257">
                  <c:v>1/08/2040</c:v>
                </c:pt>
                <c:pt idx="258">
                  <c:v>1/09/2040</c:v>
                </c:pt>
                <c:pt idx="259">
                  <c:v>1/10/2040</c:v>
                </c:pt>
                <c:pt idx="260">
                  <c:v>1/11/2040</c:v>
                </c:pt>
                <c:pt idx="261">
                  <c:v>1/12/2040</c:v>
                </c:pt>
                <c:pt idx="262">
                  <c:v>1/01/2041</c:v>
                </c:pt>
                <c:pt idx="263">
                  <c:v>1/02/2041</c:v>
                </c:pt>
                <c:pt idx="264">
                  <c:v>1/03/2041</c:v>
                </c:pt>
                <c:pt idx="265">
                  <c:v>1/04/2041</c:v>
                </c:pt>
                <c:pt idx="266">
                  <c:v>1/05/2041</c:v>
                </c:pt>
                <c:pt idx="267">
                  <c:v>1/06/2041</c:v>
                </c:pt>
                <c:pt idx="268">
                  <c:v>1/07/2041</c:v>
                </c:pt>
                <c:pt idx="269">
                  <c:v>1/08/2041</c:v>
                </c:pt>
                <c:pt idx="270">
                  <c:v>1/09/2041</c:v>
                </c:pt>
                <c:pt idx="271">
                  <c:v>1/10/2041</c:v>
                </c:pt>
                <c:pt idx="272">
                  <c:v>1/11/2041</c:v>
                </c:pt>
                <c:pt idx="273">
                  <c:v>1/12/2041</c:v>
                </c:pt>
                <c:pt idx="274">
                  <c:v>1/01/2042</c:v>
                </c:pt>
                <c:pt idx="275">
                  <c:v>1/02/2042</c:v>
                </c:pt>
                <c:pt idx="276">
                  <c:v>1/03/2042</c:v>
                </c:pt>
                <c:pt idx="277">
                  <c:v>1/04/2042</c:v>
                </c:pt>
                <c:pt idx="278">
                  <c:v>1/05/2042</c:v>
                </c:pt>
                <c:pt idx="279">
                  <c:v>1/06/2042</c:v>
                </c:pt>
                <c:pt idx="280">
                  <c:v>1/07/2042</c:v>
                </c:pt>
                <c:pt idx="281">
                  <c:v>1/08/2042</c:v>
                </c:pt>
                <c:pt idx="282">
                  <c:v>1/09/2042</c:v>
                </c:pt>
                <c:pt idx="283">
                  <c:v>1/10/2042</c:v>
                </c:pt>
                <c:pt idx="284">
                  <c:v>1/11/2042</c:v>
                </c:pt>
                <c:pt idx="285">
                  <c:v>1/12/2042</c:v>
                </c:pt>
                <c:pt idx="286">
                  <c:v>1/01/2043</c:v>
                </c:pt>
                <c:pt idx="287">
                  <c:v>1/02/2043</c:v>
                </c:pt>
                <c:pt idx="288">
                  <c:v>1/03/2043</c:v>
                </c:pt>
                <c:pt idx="289">
                  <c:v>1/04/2043</c:v>
                </c:pt>
                <c:pt idx="290">
                  <c:v>1/05/2043</c:v>
                </c:pt>
                <c:pt idx="291">
                  <c:v>1/06/2043</c:v>
                </c:pt>
                <c:pt idx="292">
                  <c:v>1/07/2043</c:v>
                </c:pt>
                <c:pt idx="293">
                  <c:v>1/08/2043</c:v>
                </c:pt>
                <c:pt idx="294">
                  <c:v>1/09/2043</c:v>
                </c:pt>
                <c:pt idx="295">
                  <c:v>1/10/2043</c:v>
                </c:pt>
                <c:pt idx="296">
                  <c:v>1/11/2043</c:v>
                </c:pt>
                <c:pt idx="297">
                  <c:v>1/12/2043</c:v>
                </c:pt>
                <c:pt idx="298">
                  <c:v>1/01/2044</c:v>
                </c:pt>
                <c:pt idx="299">
                  <c:v>1/02/2044</c:v>
                </c:pt>
                <c:pt idx="300">
                  <c:v>1/03/2044</c:v>
                </c:pt>
                <c:pt idx="301">
                  <c:v>1/04/2044</c:v>
                </c:pt>
                <c:pt idx="302">
                  <c:v>1/05/2044</c:v>
                </c:pt>
                <c:pt idx="303">
                  <c:v>1/06/2044</c:v>
                </c:pt>
                <c:pt idx="304">
                  <c:v>1/07/2044</c:v>
                </c:pt>
                <c:pt idx="305">
                  <c:v>1/08/2044</c:v>
                </c:pt>
                <c:pt idx="306">
                  <c:v>1/09/2044</c:v>
                </c:pt>
                <c:pt idx="307">
                  <c:v>1/10/2044</c:v>
                </c:pt>
                <c:pt idx="308">
                  <c:v>1/11/2044</c:v>
                </c:pt>
                <c:pt idx="309">
                  <c:v>1/12/2044</c:v>
                </c:pt>
                <c:pt idx="310">
                  <c:v>1/01/2045</c:v>
                </c:pt>
                <c:pt idx="311">
                  <c:v>1/02/2045</c:v>
                </c:pt>
                <c:pt idx="312">
                  <c:v>1/03/2045</c:v>
                </c:pt>
                <c:pt idx="313">
                  <c:v>1/04/2045</c:v>
                </c:pt>
                <c:pt idx="314">
                  <c:v>1/05/2045</c:v>
                </c:pt>
                <c:pt idx="315">
                  <c:v>1/06/2045</c:v>
                </c:pt>
                <c:pt idx="316">
                  <c:v>1/07/2045</c:v>
                </c:pt>
                <c:pt idx="317">
                  <c:v>1/08/2045</c:v>
                </c:pt>
                <c:pt idx="318">
                  <c:v>1/09/2045</c:v>
                </c:pt>
                <c:pt idx="319">
                  <c:v>1/10/2045</c:v>
                </c:pt>
                <c:pt idx="320">
                  <c:v>1/11/2045</c:v>
                </c:pt>
                <c:pt idx="321">
                  <c:v>1/12/2045</c:v>
                </c:pt>
                <c:pt idx="322">
                  <c:v>1/01/2046</c:v>
                </c:pt>
                <c:pt idx="323">
                  <c:v>1/02/2046</c:v>
                </c:pt>
                <c:pt idx="324">
                  <c:v>1/03/2046</c:v>
                </c:pt>
                <c:pt idx="325">
                  <c:v>1/04/2046</c:v>
                </c:pt>
                <c:pt idx="326">
                  <c:v>1/05/2046</c:v>
                </c:pt>
                <c:pt idx="327">
                  <c:v>1/06/2046</c:v>
                </c:pt>
                <c:pt idx="328">
                  <c:v>1/07/2046</c:v>
                </c:pt>
                <c:pt idx="329">
                  <c:v>1/08/2046</c:v>
                </c:pt>
                <c:pt idx="330">
                  <c:v>1/09/2046</c:v>
                </c:pt>
                <c:pt idx="331">
                  <c:v>1/10/2046</c:v>
                </c:pt>
                <c:pt idx="332">
                  <c:v>1/11/2046</c:v>
                </c:pt>
                <c:pt idx="333">
                  <c:v>1/12/2046</c:v>
                </c:pt>
                <c:pt idx="334">
                  <c:v>1/01/2047</c:v>
                </c:pt>
                <c:pt idx="335">
                  <c:v>1/02/2047</c:v>
                </c:pt>
                <c:pt idx="336">
                  <c:v>1/03/2047</c:v>
                </c:pt>
                <c:pt idx="337">
                  <c:v>1/04/2047</c:v>
                </c:pt>
                <c:pt idx="338">
                  <c:v>1/05/2047</c:v>
                </c:pt>
                <c:pt idx="339">
                  <c:v>1/06/2047</c:v>
                </c:pt>
                <c:pt idx="340">
                  <c:v>1/07/2047</c:v>
                </c:pt>
                <c:pt idx="341">
                  <c:v>1/08/2047</c:v>
                </c:pt>
                <c:pt idx="342">
                  <c:v>1/09/2047</c:v>
                </c:pt>
                <c:pt idx="343">
                  <c:v>1/10/2047</c:v>
                </c:pt>
                <c:pt idx="344">
                  <c:v>1/11/2047</c:v>
                </c:pt>
                <c:pt idx="345">
                  <c:v>1/12/2047</c:v>
                </c:pt>
                <c:pt idx="346">
                  <c:v>1/01/2048</c:v>
                </c:pt>
                <c:pt idx="347">
                  <c:v>1/02/2048</c:v>
                </c:pt>
                <c:pt idx="348">
                  <c:v>1/03/2048</c:v>
                </c:pt>
                <c:pt idx="349">
                  <c:v>1/04/2048</c:v>
                </c:pt>
                <c:pt idx="350">
                  <c:v>1/05/2048</c:v>
                </c:pt>
                <c:pt idx="351">
                  <c:v>1/06/2048</c:v>
                </c:pt>
                <c:pt idx="352">
                  <c:v>1/07/2048</c:v>
                </c:pt>
                <c:pt idx="353">
                  <c:v>1/08/2048</c:v>
                </c:pt>
                <c:pt idx="354">
                  <c:v>1/09/2048</c:v>
                </c:pt>
                <c:pt idx="355">
                  <c:v>1/10/2048</c:v>
                </c:pt>
                <c:pt idx="356">
                  <c:v>1/11/2048</c:v>
                </c:pt>
                <c:pt idx="357">
                  <c:v>1/12/2048</c:v>
                </c:pt>
                <c:pt idx="358">
                  <c:v>1/01/2049</c:v>
                </c:pt>
                <c:pt idx="359">
                  <c:v>1/02/2049</c:v>
                </c:pt>
                <c:pt idx="360">
                  <c:v>1/03/2049</c:v>
                </c:pt>
                <c:pt idx="361">
                  <c:v>1/04/2049</c:v>
                </c:pt>
                <c:pt idx="362">
                  <c:v>1/05/2049</c:v>
                </c:pt>
                <c:pt idx="363">
                  <c:v>1/06/2049</c:v>
                </c:pt>
                <c:pt idx="364">
                  <c:v>1/07/2049</c:v>
                </c:pt>
                <c:pt idx="365">
                  <c:v>1/08/2049</c:v>
                </c:pt>
                <c:pt idx="366">
                  <c:v>1/09/2049</c:v>
                </c:pt>
                <c:pt idx="367">
                  <c:v>1/10/2049</c:v>
                </c:pt>
                <c:pt idx="368">
                  <c:v>1/11/2049</c:v>
                </c:pt>
                <c:pt idx="369">
                  <c:v>1/12/2049</c:v>
                </c:pt>
                <c:pt idx="370">
                  <c:v>1/01/2050</c:v>
                </c:pt>
                <c:pt idx="371">
                  <c:v>1/02/2050</c:v>
                </c:pt>
                <c:pt idx="372">
                  <c:v>1/03/2050</c:v>
                </c:pt>
                <c:pt idx="373">
                  <c:v>1/04/2050</c:v>
                </c:pt>
                <c:pt idx="374">
                  <c:v>1/05/2050</c:v>
                </c:pt>
                <c:pt idx="375">
                  <c:v>1/06/2050</c:v>
                </c:pt>
                <c:pt idx="376">
                  <c:v>1/07/2050</c:v>
                </c:pt>
                <c:pt idx="377">
                  <c:v>1/08/2050</c:v>
                </c:pt>
                <c:pt idx="378">
                  <c:v>1/09/2050</c:v>
                </c:pt>
                <c:pt idx="379">
                  <c:v>1/10/2050</c:v>
                </c:pt>
                <c:pt idx="380">
                  <c:v>1/11/2050</c:v>
                </c:pt>
              </c:strCache>
            </c:strRef>
          </c:cat>
          <c:val>
            <c:numRef>
              <c:f>_Hidden30!$F$2:$F$382</c:f>
              <c:numCache>
                <c:ptCount val="381"/>
                <c:pt idx="0">
                  <c:v>2250000000</c:v>
                </c:pt>
                <c:pt idx="1">
                  <c:v>2250000000</c:v>
                </c:pt>
                <c:pt idx="2">
                  <c:v>2250000000</c:v>
                </c:pt>
                <c:pt idx="3">
                  <c:v>2250000000</c:v>
                </c:pt>
                <c:pt idx="4">
                  <c:v>2250000000</c:v>
                </c:pt>
                <c:pt idx="5">
                  <c:v>2250000000</c:v>
                </c:pt>
                <c:pt idx="6">
                  <c:v>2250000000</c:v>
                </c:pt>
                <c:pt idx="7">
                  <c:v>2250000000</c:v>
                </c:pt>
                <c:pt idx="8">
                  <c:v>2250000000</c:v>
                </c:pt>
                <c:pt idx="9">
                  <c:v>2250000000</c:v>
                </c:pt>
                <c:pt idx="10">
                  <c:v>2250000000</c:v>
                </c:pt>
                <c:pt idx="11">
                  <c:v>2250000000</c:v>
                </c:pt>
                <c:pt idx="12">
                  <c:v>2250000000</c:v>
                </c:pt>
                <c:pt idx="13">
                  <c:v>2250000000</c:v>
                </c:pt>
                <c:pt idx="14">
                  <c:v>2250000000</c:v>
                </c:pt>
                <c:pt idx="15">
                  <c:v>2250000000</c:v>
                </c:pt>
                <c:pt idx="16">
                  <c:v>2250000000</c:v>
                </c:pt>
                <c:pt idx="17">
                  <c:v>2250000000</c:v>
                </c:pt>
                <c:pt idx="18">
                  <c:v>2250000000</c:v>
                </c:pt>
                <c:pt idx="19">
                  <c:v>2250000000</c:v>
                </c:pt>
                <c:pt idx="20">
                  <c:v>2250000000</c:v>
                </c:pt>
                <c:pt idx="21">
                  <c:v>2250000000</c:v>
                </c:pt>
                <c:pt idx="22">
                  <c:v>2250000000</c:v>
                </c:pt>
                <c:pt idx="23">
                  <c:v>2250000000</c:v>
                </c:pt>
                <c:pt idx="24">
                  <c:v>2250000000</c:v>
                </c:pt>
                <c:pt idx="25">
                  <c:v>2250000000</c:v>
                </c:pt>
                <c:pt idx="26">
                  <c:v>2250000000</c:v>
                </c:pt>
                <c:pt idx="27">
                  <c:v>2250000000</c:v>
                </c:pt>
                <c:pt idx="28">
                  <c:v>2250000000</c:v>
                </c:pt>
                <c:pt idx="29">
                  <c:v>2250000000</c:v>
                </c:pt>
                <c:pt idx="30">
                  <c:v>2250000000</c:v>
                </c:pt>
                <c:pt idx="31">
                  <c:v>2250000000</c:v>
                </c:pt>
                <c:pt idx="32">
                  <c:v>2250000000</c:v>
                </c:pt>
                <c:pt idx="33">
                  <c:v>2250000000</c:v>
                </c:pt>
                <c:pt idx="34">
                  <c:v>2250000000</c:v>
                </c:pt>
                <c:pt idx="35">
                  <c:v>2250000000</c:v>
                </c:pt>
                <c:pt idx="36">
                  <c:v>2250000000</c:v>
                </c:pt>
                <c:pt idx="37">
                  <c:v>2250000000</c:v>
                </c:pt>
                <c:pt idx="38">
                  <c:v>2250000000</c:v>
                </c:pt>
                <c:pt idx="39">
                  <c:v>2250000000</c:v>
                </c:pt>
                <c:pt idx="40">
                  <c:v>2250000000</c:v>
                </c:pt>
                <c:pt idx="41">
                  <c:v>2250000000</c:v>
                </c:pt>
                <c:pt idx="42">
                  <c:v>2250000000</c:v>
                </c:pt>
                <c:pt idx="43">
                  <c:v>2250000000</c:v>
                </c:pt>
                <c:pt idx="44">
                  <c:v>2250000000</c:v>
                </c:pt>
                <c:pt idx="45">
                  <c:v>2250000000</c:v>
                </c:pt>
                <c:pt idx="46">
                  <c:v>2250000000</c:v>
                </c:pt>
                <c:pt idx="47">
                  <c:v>2250000000</c:v>
                </c:pt>
                <c:pt idx="48">
                  <c:v>2250000000</c:v>
                </c:pt>
                <c:pt idx="49">
                  <c:v>2250000000</c:v>
                </c:pt>
                <c:pt idx="50">
                  <c:v>2250000000</c:v>
                </c:pt>
                <c:pt idx="51">
                  <c:v>2250000000</c:v>
                </c:pt>
                <c:pt idx="52">
                  <c:v>2250000000</c:v>
                </c:pt>
                <c:pt idx="53">
                  <c:v>2250000000</c:v>
                </c:pt>
                <c:pt idx="54">
                  <c:v>2250000000</c:v>
                </c:pt>
                <c:pt idx="55">
                  <c:v>1750000000</c:v>
                </c:pt>
                <c:pt idx="56">
                  <c:v>1750000000</c:v>
                </c:pt>
                <c:pt idx="57">
                  <c:v>1750000000</c:v>
                </c:pt>
                <c:pt idx="58">
                  <c:v>1750000000</c:v>
                </c:pt>
                <c:pt idx="59">
                  <c:v>1750000000</c:v>
                </c:pt>
                <c:pt idx="60">
                  <c:v>1750000000</c:v>
                </c:pt>
                <c:pt idx="61">
                  <c:v>1750000000</c:v>
                </c:pt>
                <c:pt idx="62">
                  <c:v>1750000000</c:v>
                </c:pt>
                <c:pt idx="63">
                  <c:v>1750000000</c:v>
                </c:pt>
                <c:pt idx="64">
                  <c:v>1750000000</c:v>
                </c:pt>
                <c:pt idx="65">
                  <c:v>1750000000</c:v>
                </c:pt>
                <c:pt idx="66">
                  <c:v>1250000000</c:v>
                </c:pt>
                <c:pt idx="67">
                  <c:v>1250000000</c:v>
                </c:pt>
                <c:pt idx="68">
                  <c:v>1250000000</c:v>
                </c:pt>
                <c:pt idx="69">
                  <c:v>1250000000</c:v>
                </c:pt>
                <c:pt idx="70">
                  <c:v>1250000000</c:v>
                </c:pt>
                <c:pt idx="71">
                  <c:v>1250000000</c:v>
                </c:pt>
                <c:pt idx="72">
                  <c:v>1250000000</c:v>
                </c:pt>
                <c:pt idx="73">
                  <c:v>1250000000</c:v>
                </c:pt>
                <c:pt idx="74">
                  <c:v>1250000000</c:v>
                </c:pt>
                <c:pt idx="75">
                  <c:v>1250000000</c:v>
                </c:pt>
                <c:pt idx="76">
                  <c:v>1250000000</c:v>
                </c:pt>
                <c:pt idx="77">
                  <c:v>1250000000</c:v>
                </c:pt>
                <c:pt idx="78">
                  <c:v>1250000000</c:v>
                </c:pt>
                <c:pt idx="79">
                  <c:v>750000000</c:v>
                </c:pt>
                <c:pt idx="80">
                  <c:v>750000000</c:v>
                </c:pt>
                <c:pt idx="81">
                  <c:v>750000000</c:v>
                </c:pt>
                <c:pt idx="82">
                  <c:v>750000000</c:v>
                </c:pt>
                <c:pt idx="83">
                  <c:v>750000000</c:v>
                </c:pt>
                <c:pt idx="84">
                  <c:v>750000000</c:v>
                </c:pt>
                <c:pt idx="85">
                  <c:v>750000000</c:v>
                </c:pt>
                <c:pt idx="86">
                  <c:v>750000000</c:v>
                </c:pt>
                <c:pt idx="87">
                  <c:v>750000000</c:v>
                </c:pt>
                <c:pt idx="88">
                  <c:v>750000000</c:v>
                </c:pt>
                <c:pt idx="89">
                  <c:v>750000000</c:v>
                </c:pt>
                <c:pt idx="90">
                  <c:v>750000000</c:v>
                </c:pt>
                <c:pt idx="91">
                  <c:v>750000000</c:v>
                </c:pt>
                <c:pt idx="92">
                  <c:v>750000000</c:v>
                </c:pt>
                <c:pt idx="93">
                  <c:v>750000000</c:v>
                </c:pt>
                <c:pt idx="94">
                  <c:v>750000000</c:v>
                </c:pt>
                <c:pt idx="95">
                  <c:v>750000000</c:v>
                </c:pt>
                <c:pt idx="96">
                  <c:v>750000000</c:v>
                </c:pt>
                <c:pt idx="97">
                  <c:v>750000000</c:v>
                </c:pt>
                <c:pt idx="98">
                  <c:v>750000000</c:v>
                </c:pt>
                <c:pt idx="99">
                  <c:v>750000000</c:v>
                </c:pt>
                <c:pt idx="100">
                  <c:v>750000000</c:v>
                </c:pt>
                <c:pt idx="101">
                  <c:v>750000000</c:v>
                </c:pt>
                <c:pt idx="102">
                  <c:v>750000000</c:v>
                </c:pt>
                <c:pt idx="103">
                  <c:v>750000000</c:v>
                </c:pt>
                <c:pt idx="104">
                  <c:v>750000000</c:v>
                </c:pt>
                <c:pt idx="105">
                  <c:v>750000000</c:v>
                </c:pt>
                <c:pt idx="106">
                  <c:v>750000000</c:v>
                </c:pt>
                <c:pt idx="107">
                  <c:v>750000000</c:v>
                </c:pt>
                <c:pt idx="108">
                  <c:v>0</c:v>
                </c:pt>
              </c:numCache>
            </c:numRef>
          </c:val>
          <c:smooth val="0"/>
        </c:ser>
        <c:axId val="14623773"/>
        <c:axId val="28248694"/>
      </c:lineChart>
      <c:catAx>
        <c:axId val="14623773"/>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28248694"/>
        <c:crosses val="autoZero"/>
        <c:auto val="1"/>
        <c:lblOffset val="100"/>
        <c:tickLblSkip val="1"/>
        <c:noMultiLvlLbl val="0"/>
      </c:catAx>
      <c:valAx>
        <c:axId val="28248694"/>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4623773"/>
        <c:crossesAt val="1"/>
        <c:crossBetween val="between"/>
        <c:dispUnits/>
      </c:valAx>
      <c:spPr>
        <a:noFill/>
        <a:ln>
          <a:noFill/>
        </a:ln>
      </c:spPr>
    </c:plotArea>
    <c:legend>
      <c:legendPos val="r"/>
      <c:layout>
        <c:manualLayout>
          <c:xMode val="edge"/>
          <c:yMode val="edge"/>
          <c:x val="0.668"/>
          <c:y val="0.024"/>
          <c:w val="0.332"/>
          <c:h val="0.249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175"/>
          <c:y val="0.009"/>
        </c:manualLayout>
      </c:layout>
      <c:spPr>
        <a:noFill/>
        <a:ln w="3175">
          <a:solidFill>
            <a:srgbClr val="000000"/>
          </a:solidFill>
        </a:ln>
      </c:spPr>
    </c:title>
    <c:plotArea>
      <c:layout>
        <c:manualLayout>
          <c:xMode val="edge"/>
          <c:yMode val="edge"/>
          <c:x val="0.015"/>
          <c:y val="0.12525"/>
          <c:w val="0.97025"/>
          <c:h val="0.85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_Hidden12!$A$2:$A$21</c:f>
              <c:strCache>
                <c:ptCount val="20"/>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strCache>
            </c:strRef>
          </c:cat>
          <c:val>
            <c:numRef>
              <c:f>_Hidden12!$B$2:$B$21</c:f>
              <c:numCache>
                <c:ptCount val="20"/>
                <c:pt idx="0">
                  <c:v>0.08512430236428781</c:v>
                </c:pt>
                <c:pt idx="1">
                  <c:v>0.1665955607608352</c:v>
                </c:pt>
                <c:pt idx="2">
                  <c:v>0.40581441964597625</c:v>
                </c:pt>
                <c:pt idx="3">
                  <c:v>0.27564362697547573</c:v>
                </c:pt>
                <c:pt idx="4">
                  <c:v>0.045969496366390986</c:v>
                </c:pt>
                <c:pt idx="5">
                  <c:v>0.004379282663703497</c:v>
                </c:pt>
                <c:pt idx="6">
                  <c:v>0.0011706594586707508</c:v>
                </c:pt>
                <c:pt idx="7">
                  <c:v>0.002098324360485982</c:v>
                </c:pt>
                <c:pt idx="8">
                  <c:v>0.004690288389024302</c:v>
                </c:pt>
                <c:pt idx="9">
                  <c:v>0.004897637637624365</c:v>
                </c:pt>
                <c:pt idx="10">
                  <c:v>0.0006818122232985685</c:v>
                </c:pt>
                <c:pt idx="11">
                  <c:v>0.00020185201577598634</c:v>
                </c:pt>
                <c:pt idx="12">
                  <c:v>0.0004086880305503172</c:v>
                </c:pt>
                <c:pt idx="13">
                  <c:v>0.0013857309982469167</c:v>
                </c:pt>
                <c:pt idx="14">
                  <c:v>0.000598840428817106</c:v>
                </c:pt>
                <c:pt idx="15">
                  <c:v>0.0002551658031276896</c:v>
                </c:pt>
                <c:pt idx="16">
                  <c:v>2.8003328299628533E-05</c:v>
                </c:pt>
                <c:pt idx="17">
                  <c:v>6.4143847439152515E-06</c:v>
                </c:pt>
                <c:pt idx="18">
                  <c:v>2.728183354377337E-05</c:v>
                </c:pt>
                <c:pt idx="19">
                  <c:v>2.2612331121276475E-05</c:v>
                </c:pt>
              </c:numCache>
            </c:numRef>
          </c:val>
        </c:ser>
        <c:gapWidth val="80"/>
        <c:axId val="22718053"/>
        <c:axId val="19860606"/>
      </c:barChart>
      <c:catAx>
        <c:axId val="22718053"/>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19860606"/>
        <c:crosses val="autoZero"/>
        <c:auto val="1"/>
        <c:lblOffset val="100"/>
        <c:tickLblSkip val="1"/>
        <c:noMultiLvlLbl val="0"/>
      </c:catAx>
      <c:valAx>
        <c:axId val="1986060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271805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625"/>
          <c:y val="0"/>
        </c:manualLayout>
      </c:layout>
      <c:spPr>
        <a:noFill/>
        <a:ln w="3175">
          <a:solidFill>
            <a:srgbClr val="000000"/>
          </a:solidFill>
        </a:ln>
      </c:spPr>
    </c:title>
    <c:plotArea>
      <c:layout>
        <c:manualLayout>
          <c:xMode val="edge"/>
          <c:yMode val="edge"/>
          <c:x val="0.01575"/>
          <c:y val="0.12675"/>
          <c:w val="0.9685"/>
          <c:h val="0.850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_Hidden13!$A$2:$A$32</c:f>
              <c:strCache>
                <c:ptCount val="31"/>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&gt;31 and &lt;=32</c:v>
                </c:pt>
              </c:strCache>
            </c:strRef>
          </c:cat>
          <c:val>
            <c:numRef>
              <c:f>_Hidden13!$B$2:$B$32</c:f>
              <c:numCache>
                <c:ptCount val="31"/>
                <c:pt idx="0">
                  <c:v>0</c:v>
                </c:pt>
                <c:pt idx="1">
                  <c:v>0.0011737682829334735</c:v>
                </c:pt>
                <c:pt idx="2">
                  <c:v>0.0036982356471115694</c:v>
                </c:pt>
                <c:pt idx="3">
                  <c:v>0.0063577276394196055</c:v>
                </c:pt>
                <c:pt idx="4">
                  <c:v>0.006884585064123178</c:v>
                </c:pt>
                <c:pt idx="5">
                  <c:v>0.011603571771073514</c:v>
                </c:pt>
                <c:pt idx="6">
                  <c:v>0.023816745101324355</c:v>
                </c:pt>
                <c:pt idx="7">
                  <c:v>0.05538315173038024</c:v>
                </c:pt>
                <c:pt idx="8">
                  <c:v>0.06573667848587877</c:v>
                </c:pt>
                <c:pt idx="9">
                  <c:v>0.04548942414208591</c:v>
                </c:pt>
                <c:pt idx="10">
                  <c:v>0.04795338612127321</c:v>
                </c:pt>
                <c:pt idx="11">
                  <c:v>0.047407549579457704</c:v>
                </c:pt>
                <c:pt idx="12">
                  <c:v>0.05417076659387929</c:v>
                </c:pt>
                <c:pt idx="13">
                  <c:v>0.06328433641417276</c:v>
                </c:pt>
                <c:pt idx="14">
                  <c:v>0.03872834916691576</c:v>
                </c:pt>
                <c:pt idx="15">
                  <c:v>0.040696451323450206</c:v>
                </c:pt>
                <c:pt idx="16">
                  <c:v>0.04497365332608804</c:v>
                </c:pt>
                <c:pt idx="17">
                  <c:v>0.07119912391147946</c:v>
                </c:pt>
                <c:pt idx="18">
                  <c:v>0.08783167201429093</c:v>
                </c:pt>
                <c:pt idx="19">
                  <c:v>0.045810873294760183</c:v>
                </c:pt>
                <c:pt idx="20">
                  <c:v>0.035476868762251854</c:v>
                </c:pt>
                <c:pt idx="21">
                  <c:v>0.020467515128091543</c:v>
                </c:pt>
                <c:pt idx="22">
                  <c:v>0.06061677191624345</c:v>
                </c:pt>
                <c:pt idx="23">
                  <c:v>0.0777173923413789</c:v>
                </c:pt>
                <c:pt idx="24">
                  <c:v>0.026651409599979782</c:v>
                </c:pt>
                <c:pt idx="25">
                  <c:v>0.01409314175517214</c:v>
                </c:pt>
                <c:pt idx="26">
                  <c:v>0.00048578399774667396</c:v>
                </c:pt>
                <c:pt idx="27">
                  <c:v>0.0013510770098334201</c:v>
                </c:pt>
                <c:pt idx="28">
                  <c:v>0.0004941573785882874</c:v>
                </c:pt>
                <c:pt idx="29">
                  <c:v>0.00036634392474093014</c:v>
                </c:pt>
                <c:pt idx="30">
                  <c:v>7.948857587484616E-05</c:v>
                </c:pt>
              </c:numCache>
            </c:numRef>
          </c:val>
        </c:ser>
        <c:gapWidth val="80"/>
        <c:axId val="58312719"/>
        <c:axId val="35490648"/>
      </c:barChart>
      <c:catAx>
        <c:axId val="58312719"/>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35490648"/>
        <c:crosses val="autoZero"/>
        <c:auto val="1"/>
        <c:lblOffset val="100"/>
        <c:tickLblSkip val="1"/>
        <c:noMultiLvlLbl val="0"/>
      </c:catAx>
      <c:valAx>
        <c:axId val="3549064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831271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35"/>
          <c:y val="0.00925"/>
        </c:manualLayout>
      </c:layout>
      <c:spPr>
        <a:noFill/>
        <a:ln w="3175">
          <a:solidFill>
            <a:srgbClr val="000000"/>
          </a:solidFill>
        </a:ln>
      </c:spPr>
    </c:title>
    <c:plotArea>
      <c:layout>
        <c:manualLayout>
          <c:xMode val="edge"/>
          <c:yMode val="edge"/>
          <c:x val="0.015"/>
          <c:y val="0.12575"/>
          <c:w val="0.97025"/>
          <c:h val="0.8512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_Hidden14!$A$2:$A$33</c:f>
              <c:strCache>
                <c:ptCount val="32"/>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&gt;39 and &lt;=40</c:v>
                </c:pt>
              </c:strCache>
            </c:strRef>
          </c:cat>
          <c:val>
            <c:numRef>
              <c:f>_Hidden14!$B$2:$B$33</c:f>
              <c:numCache>
                <c:ptCount val="32"/>
                <c:pt idx="0">
                  <c:v>0</c:v>
                </c:pt>
                <c:pt idx="1">
                  <c:v>0.0003961245240701415</c:v>
                </c:pt>
                <c:pt idx="2">
                  <c:v>0.0020429374158039675</c:v>
                </c:pt>
                <c:pt idx="3">
                  <c:v>0.0007644235179699837</c:v>
                </c:pt>
                <c:pt idx="4">
                  <c:v>0.009125922590164924</c:v>
                </c:pt>
                <c:pt idx="5">
                  <c:v>0.002872753585309195</c:v>
                </c:pt>
                <c:pt idx="6">
                  <c:v>0.006195463646735189</c:v>
                </c:pt>
                <c:pt idx="7">
                  <c:v>0.009292729989560052</c:v>
                </c:pt>
                <c:pt idx="8">
                  <c:v>0.013986718760320564</c:v>
                </c:pt>
                <c:pt idx="9">
                  <c:v>0.13996512663120447</c:v>
                </c:pt>
                <c:pt idx="10">
                  <c:v>0.024821846193482936</c:v>
                </c:pt>
                <c:pt idx="11">
                  <c:v>0.025583961374880785</c:v>
                </c:pt>
                <c:pt idx="12">
                  <c:v>0.08265137332965337</c:v>
                </c:pt>
                <c:pt idx="13">
                  <c:v>0.005985340698828424</c:v>
                </c:pt>
                <c:pt idx="14">
                  <c:v>0.13800503680934484</c:v>
                </c:pt>
                <c:pt idx="15">
                  <c:v>0.0047680457585688955</c:v>
                </c:pt>
                <c:pt idx="16">
                  <c:v>0.014160439088119562</c:v>
                </c:pt>
                <c:pt idx="17">
                  <c:v>0.07522478973611851</c:v>
                </c:pt>
                <c:pt idx="18">
                  <c:v>0.006306718954891318</c:v>
                </c:pt>
                <c:pt idx="19">
                  <c:v>0.21398156879659638</c:v>
                </c:pt>
                <c:pt idx="20">
                  <c:v>0.004198207063456845</c:v>
                </c:pt>
                <c:pt idx="21">
                  <c:v>0.004481241285755839</c:v>
                </c:pt>
                <c:pt idx="22">
                  <c:v>0.008759597972303907</c:v>
                </c:pt>
                <c:pt idx="23">
                  <c:v>0.009207896901217894</c:v>
                </c:pt>
                <c:pt idx="24">
                  <c:v>0.18833256778490343</c:v>
                </c:pt>
                <c:pt idx="25">
                  <c:v>0.0034487759079978877</c:v>
                </c:pt>
                <c:pt idx="26">
                  <c:v>0.00021585281258453836</c:v>
                </c:pt>
                <c:pt idx="27">
                  <c:v>0.00021512748650231946</c:v>
                </c:pt>
                <c:pt idx="28">
                  <c:v>0.00043281072379396085</c:v>
                </c:pt>
                <c:pt idx="29">
                  <c:v>0.004063254591973416</c:v>
                </c:pt>
                <c:pt idx="30">
                  <c:v>0.00041714280146669006</c:v>
                </c:pt>
                <c:pt idx="31">
                  <c:v>9.620326641974128E-05</c:v>
                </c:pt>
              </c:numCache>
            </c:numRef>
          </c:val>
        </c:ser>
        <c:gapWidth val="80"/>
        <c:axId val="9701017"/>
        <c:axId val="16087058"/>
      </c:barChart>
      <c:catAx>
        <c:axId val="9701017"/>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16087058"/>
        <c:crosses val="autoZero"/>
        <c:auto val="1"/>
        <c:lblOffset val="100"/>
        <c:tickLblSkip val="1"/>
        <c:noMultiLvlLbl val="0"/>
      </c:catAx>
      <c:valAx>
        <c:axId val="1608705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970101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2"/>
          <c:y val="0.00925"/>
        </c:manualLayout>
      </c:layout>
      <c:spPr>
        <a:noFill/>
        <a:ln w="3175">
          <a:solidFill>
            <a:srgbClr val="000000"/>
          </a:solidFill>
        </a:ln>
      </c:spPr>
    </c:title>
    <c:plotArea>
      <c:layout>
        <c:manualLayout>
          <c:xMode val="edge"/>
          <c:yMode val="edge"/>
          <c:x val="0.01525"/>
          <c:y val="0.12575"/>
          <c:w val="0.9695"/>
          <c:h val="0.8512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_Hidden15!$A$2:$A$21</c:f>
              <c:numCach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numCache>
            </c:numRef>
          </c:cat>
          <c:val>
            <c:numRef>
              <c:f>_Hidden15!$B$2:$B$21</c:f>
              <c:numCache>
                <c:ptCount val="20"/>
                <c:pt idx="0">
                  <c:v>2.261233112127646E-05</c:v>
                </c:pt>
                <c:pt idx="1">
                  <c:v>2.728183354377336E-05</c:v>
                </c:pt>
                <c:pt idx="2">
                  <c:v>3.3927453517077003E-06</c:v>
                </c:pt>
                <c:pt idx="3">
                  <c:v>2.3128682594931634E-05</c:v>
                </c:pt>
                <c:pt idx="4">
                  <c:v>0.0002369882527608251</c:v>
                </c:pt>
                <c:pt idx="5">
                  <c:v>0.0004175230657303855</c:v>
                </c:pt>
                <c:pt idx="6">
                  <c:v>0.0014030373862692236</c:v>
                </c:pt>
                <c:pt idx="7">
                  <c:v>0.0005987728410784982</c:v>
                </c:pt>
                <c:pt idx="8">
                  <c:v>0.000150631075084197</c:v>
                </c:pt>
                <c:pt idx="9">
                  <c:v>0.0006044743908202645</c:v>
                </c:pt>
                <c:pt idx="10">
                  <c:v>0.0036847700544975744</c:v>
                </c:pt>
                <c:pt idx="11">
                  <c:v>0.005583258701293719</c:v>
                </c:pt>
                <c:pt idx="12">
                  <c:v>0.002402615361955033</c:v>
                </c:pt>
                <c:pt idx="13">
                  <c:v>0.00122466699951683</c:v>
                </c:pt>
                <c:pt idx="14">
                  <c:v>0.004030470321557983</c:v>
                </c:pt>
                <c:pt idx="15">
                  <c:v>0.030561868069171085</c:v>
                </c:pt>
                <c:pt idx="16">
                  <c:v>0.2795112779669094</c:v>
                </c:pt>
                <c:pt idx="17">
                  <c:v>0.3654713821456858</c:v>
                </c:pt>
                <c:pt idx="18">
                  <c:v>0.18898318275716855</c:v>
                </c:pt>
                <c:pt idx="19">
                  <c:v>0.1150586650178889</c:v>
                </c:pt>
              </c:numCache>
            </c:numRef>
          </c:val>
        </c:ser>
        <c:gapWidth val="80"/>
        <c:axId val="44547075"/>
        <c:axId val="56155308"/>
      </c:barChart>
      <c:catAx>
        <c:axId val="44547075"/>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56155308"/>
        <c:crosses val="autoZero"/>
        <c:auto val="1"/>
        <c:lblOffset val="100"/>
        <c:tickLblSkip val="1"/>
        <c:noMultiLvlLbl val="0"/>
      </c:catAx>
      <c:valAx>
        <c:axId val="5615530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454707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65"/>
          <c:y val="0.00925"/>
        </c:manualLayout>
      </c:layout>
      <c:spPr>
        <a:noFill/>
        <a:ln w="3175">
          <a:solidFill>
            <a:srgbClr val="000000"/>
          </a:solidFill>
        </a:ln>
      </c:spPr>
    </c:title>
    <c:plotArea>
      <c:layout>
        <c:manualLayout>
          <c:xMode val="edge"/>
          <c:yMode val="edge"/>
          <c:x val="0.015"/>
          <c:y val="0.128"/>
          <c:w val="0.96975"/>
          <c:h val="0.8487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0.20202526924539926</c:v>
                </c:pt>
                <c:pt idx="1">
                  <c:v>0.36307423934854893</c:v>
                </c:pt>
                <c:pt idx="2">
                  <c:v>0.24648682784825515</c:v>
                </c:pt>
                <c:pt idx="3">
                  <c:v>0.08721798332795759</c:v>
                </c:pt>
                <c:pt idx="4">
                  <c:v>0.10119568022983896</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0.48315156910750057</c:v>
                </c:pt>
                <c:pt idx="1">
                  <c:v>0.3290006677053194</c:v>
                </c:pt>
                <c:pt idx="2">
                  <c:v>0.13403071444469175</c:v>
                </c:pt>
                <c:pt idx="3">
                  <c:v>0.03325172490540841</c:v>
                </c:pt>
                <c:pt idx="4">
                  <c:v>0.020565323837079902</c:v>
                </c:pt>
              </c:numCache>
            </c:numRef>
          </c:val>
        </c:ser>
        <c:axId val="46735949"/>
        <c:axId val="46703398"/>
      </c:barChart>
      <c:catAx>
        <c:axId val="46735949"/>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46703398"/>
        <c:crosses val="autoZero"/>
        <c:auto val="1"/>
        <c:lblOffset val="100"/>
        <c:tickLblSkip val="1"/>
        <c:noMultiLvlLbl val="0"/>
      </c:catAx>
      <c:valAx>
        <c:axId val="4670339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6735949"/>
        <c:crossesAt val="1"/>
        <c:crossBetween val="between"/>
        <c:dispUnits/>
      </c:valAx>
      <c:spPr>
        <a:noFill/>
        <a:ln>
          <a:noFill/>
        </a:ln>
      </c:spPr>
    </c:plotArea>
    <c:legend>
      <c:legendPos val="r"/>
      <c:layout>
        <c:manualLayout>
          <c:xMode val="edge"/>
          <c:yMode val="edge"/>
          <c:x val="0.724"/>
          <c:y val="0.10925"/>
          <c:w val="0.276"/>
          <c:h val="0.08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35"/>
          <c:y val="0.03025"/>
        </c:manualLayout>
      </c:layout>
      <c:spPr>
        <a:noFill/>
        <a:ln w="3175">
          <a:solidFill>
            <a:srgbClr val="000000"/>
          </a:solidFill>
        </a:ln>
      </c:spPr>
    </c:title>
    <c:plotArea>
      <c:layout>
        <c:manualLayout>
          <c:xMode val="edge"/>
          <c:yMode val="edge"/>
          <c:x val="0.016"/>
          <c:y val="0.21525"/>
          <c:w val="0.96825"/>
          <c:h val="0.754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_Hidden17!$A$2:$A$15</c:f>
              <c:strCache>
                <c:ptCount val="14"/>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pt idx="13">
                  <c:v>&gt; 10%</c:v>
                </c:pt>
              </c:strCache>
            </c:strRef>
          </c:cat>
          <c:val>
            <c:numRef>
              <c:f>_Hidden17!$B$2:$B$15</c:f>
              <c:numCache>
                <c:ptCount val="14"/>
                <c:pt idx="0">
                  <c:v>0.0006352550653575663</c:v>
                </c:pt>
                <c:pt idx="1">
                  <c:v>0.00902744172998166</c:v>
                </c:pt>
                <c:pt idx="2">
                  <c:v>0.11492454363007175</c:v>
                </c:pt>
                <c:pt idx="3">
                  <c:v>0.6771191214115659</c:v>
                </c:pt>
                <c:pt idx="4">
                  <c:v>0.11625797440435628</c:v>
                </c:pt>
                <c:pt idx="5">
                  <c:v>0.06363225518310488</c:v>
                </c:pt>
                <c:pt idx="6">
                  <c:v>0.01182600685357193</c:v>
                </c:pt>
                <c:pt idx="7">
                  <c:v>0.004351012317225318</c:v>
                </c:pt>
                <c:pt idx="8">
                  <c:v>0.0016038900097829988</c:v>
                </c:pt>
                <c:pt idx="9">
                  <c:v>0.00042100300278206877</c:v>
                </c:pt>
                <c:pt idx="10">
                  <c:v>0.00018378780710668493</c:v>
                </c:pt>
                <c:pt idx="11">
                  <c:v>1.633784101057866E-05</c:v>
                </c:pt>
                <c:pt idx="12">
                  <c:v>1.3707440822292508E-06</c:v>
                </c:pt>
                <c:pt idx="13">
                  <c:v>0</c:v>
                </c:pt>
              </c:numCache>
            </c:numRef>
          </c:val>
        </c:ser>
        <c:gapWidth val="80"/>
        <c:axId val="44847991"/>
        <c:axId val="6198656"/>
      </c:barChart>
      <c:catAx>
        <c:axId val="44847991"/>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6198656"/>
        <c:crosses val="autoZero"/>
        <c:auto val="1"/>
        <c:lblOffset val="100"/>
        <c:tickLblSkip val="1"/>
        <c:noMultiLvlLbl val="0"/>
      </c:catAx>
      <c:valAx>
        <c:axId val="619865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484799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375"/>
          <c:y val="0"/>
        </c:manualLayout>
      </c:layout>
      <c:spPr>
        <a:noFill/>
        <a:ln w="3175">
          <a:solidFill>
            <a:srgbClr val="000000"/>
          </a:solidFill>
        </a:ln>
      </c:spPr>
    </c:title>
    <c:plotArea>
      <c:layout>
        <c:manualLayout>
          <c:xMode val="edge"/>
          <c:yMode val="edge"/>
          <c:x val="0.4415"/>
          <c:y val="0.44225"/>
          <c:w val="0.11425"/>
          <c:h val="0.28825"/>
        </c:manualLayout>
      </c:layout>
      <c:pieChart>
        <c:varyColors val="1"/>
        <c:ser>
          <c:idx val="0"/>
          <c:order val="0"/>
          <c:tx>
            <c:strRef>
              <c:f>_Hidden18!$B$1:$B$1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108798730.11999995</c:v>
                </c:pt>
                <c:pt idx="1">
                  <c:v>108060.49999999999</c:v>
                </c:pt>
                <c:pt idx="2">
                  <c:v>2819582963.2599955</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325"/>
          <c:y val="0.02125"/>
        </c:manualLayout>
      </c:layout>
      <c:spPr>
        <a:noFill/>
        <a:ln w="3175">
          <a:solidFill>
            <a:srgbClr val="000000"/>
          </a:solidFill>
        </a:ln>
      </c:spPr>
    </c:title>
    <c:plotArea>
      <c:layout>
        <c:manualLayout>
          <c:xMode val="edge"/>
          <c:yMode val="edge"/>
          <c:x val="0.016"/>
          <c:y val="0.1725"/>
          <c:w val="0.96775"/>
          <c:h val="0.7922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_Hidden19!$A$2:$A$13</c:f>
              <c:strCache>
                <c:ptCount val="12"/>
                <c:pt idx="0">
                  <c:v>2019</c:v>
                </c:pt>
                <c:pt idx="1">
                  <c:v>2020</c:v>
                </c:pt>
                <c:pt idx="2">
                  <c:v>2021</c:v>
                </c:pt>
                <c:pt idx="3">
                  <c:v>2022</c:v>
                </c:pt>
                <c:pt idx="4">
                  <c:v>2023</c:v>
                </c:pt>
                <c:pt idx="5">
                  <c:v>2024</c:v>
                </c:pt>
                <c:pt idx="6">
                  <c:v>2025</c:v>
                </c:pt>
                <c:pt idx="7">
                  <c:v>2026</c:v>
                </c:pt>
                <c:pt idx="8">
                  <c:v>2027</c:v>
                </c:pt>
                <c:pt idx="9">
                  <c:v>2028</c:v>
                </c:pt>
                <c:pt idx="10">
                  <c:v>2033</c:v>
                </c:pt>
                <c:pt idx="11">
                  <c:v>Fixed To Maturity</c:v>
                </c:pt>
              </c:strCache>
            </c:strRef>
          </c:cat>
          <c:val>
            <c:numRef>
              <c:f>_Hidden19!$B$2:$B$13</c:f>
              <c:numCache>
                <c:ptCount val="12"/>
                <c:pt idx="0">
                  <c:v>0.016029514813157737</c:v>
                </c:pt>
                <c:pt idx="1">
                  <c:v>0.006749068547640861</c:v>
                </c:pt>
                <c:pt idx="2">
                  <c:v>0.001798279745736752</c:v>
                </c:pt>
                <c:pt idx="3">
                  <c:v>0.002066424819134943</c:v>
                </c:pt>
                <c:pt idx="4">
                  <c:v>0.0026904736817197255</c:v>
                </c:pt>
                <c:pt idx="5">
                  <c:v>0.0004963113215862595</c:v>
                </c:pt>
                <c:pt idx="6">
                  <c:v>0.0014884780130183875</c:v>
                </c:pt>
                <c:pt idx="7">
                  <c:v>0.0025635251071148657</c:v>
                </c:pt>
                <c:pt idx="8">
                  <c:v>0.0014730322324961673</c:v>
                </c:pt>
                <c:pt idx="9">
                  <c:v>0.0005319901932167873</c:v>
                </c:pt>
                <c:pt idx="10">
                  <c:v>7.075763189045165E-05</c:v>
                </c:pt>
                <c:pt idx="11">
                  <c:v>0.9640421438932871</c:v>
                </c:pt>
              </c:numCache>
            </c:numRef>
          </c:val>
        </c:ser>
        <c:gapWidth val="80"/>
        <c:axId val="17779073"/>
        <c:axId val="6774202"/>
      </c:barChart>
      <c:catAx>
        <c:axId val="17779073"/>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6774202"/>
        <c:crosses val="autoZero"/>
        <c:auto val="1"/>
        <c:lblOffset val="100"/>
        <c:tickLblSkip val="1"/>
        <c:noMultiLvlLbl val="0"/>
      </c:catAx>
      <c:valAx>
        <c:axId val="677420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777907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257175</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62475"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15</xdr:col>
      <xdr:colOff>0</xdr:colOff>
      <xdr:row>12</xdr:row>
      <xdr:rowOff>0</xdr:rowOff>
    </xdr:to>
    <xdr:graphicFrame>
      <xdr:nvGraphicFramePr>
        <xdr:cNvPr id="1" name="Chart 2"/>
        <xdr:cNvGraphicFramePr/>
      </xdr:nvGraphicFramePr>
      <xdr:xfrm>
        <a:off x="66675" y="1828800"/>
        <a:ext cx="61341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18</xdr:col>
      <xdr:colOff>0</xdr:colOff>
      <xdr:row>15</xdr:row>
      <xdr:rowOff>0</xdr:rowOff>
    </xdr:to>
    <xdr:graphicFrame>
      <xdr:nvGraphicFramePr>
        <xdr:cNvPr id="2" name="Chart 5"/>
        <xdr:cNvGraphicFramePr/>
      </xdr:nvGraphicFramePr>
      <xdr:xfrm>
        <a:off x="66675" y="4924425"/>
        <a:ext cx="6467475"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15</xdr:col>
      <xdr:colOff>0</xdr:colOff>
      <xdr:row>18</xdr:row>
      <xdr:rowOff>0</xdr:rowOff>
    </xdr:to>
    <xdr:graphicFrame>
      <xdr:nvGraphicFramePr>
        <xdr:cNvPr id="3" name="Chart 6"/>
        <xdr:cNvGraphicFramePr/>
      </xdr:nvGraphicFramePr>
      <xdr:xfrm>
        <a:off x="66675" y="9667875"/>
        <a:ext cx="6134100"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17</xdr:col>
      <xdr:colOff>0</xdr:colOff>
      <xdr:row>21</xdr:row>
      <xdr:rowOff>0</xdr:rowOff>
    </xdr:to>
    <xdr:graphicFrame>
      <xdr:nvGraphicFramePr>
        <xdr:cNvPr id="4" name="Chart 7"/>
        <xdr:cNvGraphicFramePr/>
      </xdr:nvGraphicFramePr>
      <xdr:xfrm>
        <a:off x="0" y="14239875"/>
        <a:ext cx="6467475"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16</xdr:col>
      <xdr:colOff>0</xdr:colOff>
      <xdr:row>24</xdr:row>
      <xdr:rowOff>0</xdr:rowOff>
    </xdr:to>
    <xdr:graphicFrame>
      <xdr:nvGraphicFramePr>
        <xdr:cNvPr id="5" name="Chart 8"/>
        <xdr:cNvGraphicFramePr/>
      </xdr:nvGraphicFramePr>
      <xdr:xfrm>
        <a:off x="0" y="18964275"/>
        <a:ext cx="6334125"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17</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15</xdr:col>
      <xdr:colOff>0</xdr:colOff>
      <xdr:row>29</xdr:row>
      <xdr:rowOff>0</xdr:rowOff>
    </xdr:to>
    <xdr:graphicFrame>
      <xdr:nvGraphicFramePr>
        <xdr:cNvPr id="7" name="Chart 11"/>
        <xdr:cNvGraphicFramePr/>
      </xdr:nvGraphicFramePr>
      <xdr:xfrm>
        <a:off x="133350" y="28241625"/>
        <a:ext cx="6067425"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13</xdr:col>
      <xdr:colOff>0</xdr:colOff>
      <xdr:row>31</xdr:row>
      <xdr:rowOff>0</xdr:rowOff>
    </xdr:to>
    <xdr:graphicFrame>
      <xdr:nvGraphicFramePr>
        <xdr:cNvPr id="8" name="Chart 12"/>
        <xdr:cNvGraphicFramePr/>
      </xdr:nvGraphicFramePr>
      <xdr:xfrm>
        <a:off x="466725" y="31708725"/>
        <a:ext cx="5067300"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15</xdr:col>
      <xdr:colOff>0</xdr:colOff>
      <xdr:row>35</xdr:row>
      <xdr:rowOff>0</xdr:rowOff>
    </xdr:to>
    <xdr:graphicFrame>
      <xdr:nvGraphicFramePr>
        <xdr:cNvPr id="9" name="Chart 15"/>
        <xdr:cNvGraphicFramePr/>
      </xdr:nvGraphicFramePr>
      <xdr:xfrm>
        <a:off x="200025" y="34232850"/>
        <a:ext cx="6000750"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18</xdr:col>
      <xdr:colOff>0</xdr:colOff>
      <xdr:row>38</xdr:row>
      <xdr:rowOff>0</xdr:rowOff>
    </xdr:to>
    <xdr:graphicFrame>
      <xdr:nvGraphicFramePr>
        <xdr:cNvPr id="10" name="Chart 16"/>
        <xdr:cNvGraphicFramePr/>
      </xdr:nvGraphicFramePr>
      <xdr:xfrm>
        <a:off x="133350" y="37547550"/>
        <a:ext cx="6400800"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12</xdr:col>
      <xdr:colOff>0</xdr:colOff>
      <xdr:row>41</xdr:row>
      <xdr:rowOff>0</xdr:rowOff>
    </xdr:to>
    <xdr:graphicFrame>
      <xdr:nvGraphicFramePr>
        <xdr:cNvPr id="11" name="Chart 17"/>
        <xdr:cNvGraphicFramePr/>
      </xdr:nvGraphicFramePr>
      <xdr:xfrm>
        <a:off x="333375" y="40185975"/>
        <a:ext cx="4933950"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13</xdr:col>
      <xdr:colOff>0</xdr:colOff>
      <xdr:row>45</xdr:row>
      <xdr:rowOff>0</xdr:rowOff>
    </xdr:to>
    <xdr:graphicFrame>
      <xdr:nvGraphicFramePr>
        <xdr:cNvPr id="12" name="Chart 20"/>
        <xdr:cNvGraphicFramePr/>
      </xdr:nvGraphicFramePr>
      <xdr:xfrm>
        <a:off x="66675" y="42805350"/>
        <a:ext cx="5467350"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14</xdr:col>
      <xdr:colOff>0</xdr:colOff>
      <xdr:row>48</xdr:row>
      <xdr:rowOff>0</xdr:rowOff>
    </xdr:to>
    <xdr:graphicFrame>
      <xdr:nvGraphicFramePr>
        <xdr:cNvPr id="13" name="Chart 21"/>
        <xdr:cNvGraphicFramePr/>
      </xdr:nvGraphicFramePr>
      <xdr:xfrm>
        <a:off x="200025" y="46863000"/>
        <a:ext cx="5400675"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16</xdr:col>
      <xdr:colOff>0</xdr:colOff>
      <xdr:row>52</xdr:row>
      <xdr:rowOff>0</xdr:rowOff>
    </xdr:to>
    <xdr:graphicFrame>
      <xdr:nvGraphicFramePr>
        <xdr:cNvPr id="14" name="Chart 22"/>
        <xdr:cNvGraphicFramePr/>
      </xdr:nvGraphicFramePr>
      <xdr:xfrm>
        <a:off x="266700" y="50692050"/>
        <a:ext cx="6067425"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18</xdr:col>
      <xdr:colOff>0</xdr:colOff>
      <xdr:row>56</xdr:row>
      <xdr:rowOff>0</xdr:rowOff>
    </xdr:to>
    <xdr:graphicFrame>
      <xdr:nvGraphicFramePr>
        <xdr:cNvPr id="15" name="Chart 23"/>
        <xdr:cNvGraphicFramePr/>
      </xdr:nvGraphicFramePr>
      <xdr:xfrm>
        <a:off x="200025" y="56302275"/>
        <a:ext cx="6334125"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534150"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35194" TargetMode="External" /><Relationship Id="rId2" Type="http://schemas.openxmlformats.org/officeDocument/2006/relationships/hyperlink" Target="mailto:BD@138090" TargetMode="External" /><Relationship Id="rId3" Type="http://schemas.openxmlformats.org/officeDocument/2006/relationships/hyperlink" Target="mailto:BD@150169" TargetMode="External" /><Relationship Id="rId4" Type="http://schemas.openxmlformats.org/officeDocument/2006/relationships/hyperlink" Target="mailto:BD@153515" TargetMode="Externa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61">
      <selection activeCell="A16" sqref="A16"/>
    </sheetView>
  </sheetViews>
  <sheetFormatPr defaultColWidth="9.140625" defaultRowHeight="12.75"/>
  <cols>
    <col min="1" max="1" width="242.00390625" style="170" customWidth="1"/>
    <col min="2" max="16384" width="9.140625" style="170" customWidth="1"/>
  </cols>
  <sheetData>
    <row r="1" ht="31.5">
      <c r="A1" s="184" t="s">
        <v>1854</v>
      </c>
    </row>
    <row r="3" ht="15">
      <c r="A3" s="183"/>
    </row>
    <row r="4" ht="34.5">
      <c r="A4" s="178" t="s">
        <v>1853</v>
      </c>
    </row>
    <row r="5" ht="34.5">
      <c r="A5" s="178" t="s">
        <v>1852</v>
      </c>
    </row>
    <row r="6" ht="34.5">
      <c r="A6" s="178" t="s">
        <v>1851</v>
      </c>
    </row>
    <row r="7" ht="17.25">
      <c r="A7" s="178"/>
    </row>
    <row r="8" ht="18.75">
      <c r="A8" s="177" t="s">
        <v>1850</v>
      </c>
    </row>
    <row r="9" ht="34.5">
      <c r="A9" s="182" t="s">
        <v>1849</v>
      </c>
    </row>
    <row r="10" ht="69">
      <c r="A10" s="176" t="s">
        <v>1848</v>
      </c>
    </row>
    <row r="11" ht="34.5">
      <c r="A11" s="176" t="s">
        <v>1847</v>
      </c>
    </row>
    <row r="12" ht="17.25">
      <c r="A12" s="176" t="s">
        <v>1846</v>
      </c>
    </row>
    <row r="13" ht="17.25">
      <c r="A13" s="176" t="s">
        <v>1845</v>
      </c>
    </row>
    <row r="14" ht="34.5">
      <c r="A14" s="176" t="s">
        <v>1844</v>
      </c>
    </row>
    <row r="15" ht="17.25">
      <c r="A15" s="176"/>
    </row>
    <row r="16" ht="18.75">
      <c r="A16" s="177" t="s">
        <v>1843</v>
      </c>
    </row>
    <row r="17" ht="17.25">
      <c r="A17" s="172" t="s">
        <v>1842</v>
      </c>
    </row>
    <row r="18" ht="34.5">
      <c r="A18" s="173" t="s">
        <v>1841</v>
      </c>
    </row>
    <row r="19" ht="34.5">
      <c r="A19" s="173" t="s">
        <v>1840</v>
      </c>
    </row>
    <row r="20" ht="51.75">
      <c r="A20" s="173" t="s">
        <v>1839</v>
      </c>
    </row>
    <row r="21" ht="86.25">
      <c r="A21" s="173" t="s">
        <v>1838</v>
      </c>
    </row>
    <row r="22" ht="51.75">
      <c r="A22" s="173" t="s">
        <v>1837</v>
      </c>
    </row>
    <row r="23" ht="34.5">
      <c r="A23" s="173" t="s">
        <v>1836</v>
      </c>
    </row>
    <row r="24" ht="17.25">
      <c r="A24" s="173" t="s">
        <v>1835</v>
      </c>
    </row>
    <row r="25" ht="17.25">
      <c r="A25" s="172" t="s">
        <v>1834</v>
      </c>
    </row>
    <row r="26" ht="51.75">
      <c r="A26" s="171" t="s">
        <v>1833</v>
      </c>
    </row>
    <row r="27" ht="17.25">
      <c r="A27" s="171" t="s">
        <v>1832</v>
      </c>
    </row>
    <row r="28" ht="17.25">
      <c r="A28" s="172" t="s">
        <v>1831</v>
      </c>
    </row>
    <row r="29" ht="34.5">
      <c r="A29" s="173" t="s">
        <v>1830</v>
      </c>
    </row>
    <row r="30" ht="34.5">
      <c r="A30" s="173" t="s">
        <v>1829</v>
      </c>
    </row>
    <row r="31" ht="34.5">
      <c r="A31" s="173" t="s">
        <v>1828</v>
      </c>
    </row>
    <row r="32" ht="34.5">
      <c r="A32" s="173" t="s">
        <v>1827</v>
      </c>
    </row>
    <row r="33" ht="17.25">
      <c r="A33" s="173"/>
    </row>
    <row r="34" ht="18.75">
      <c r="A34" s="177" t="s">
        <v>1826</v>
      </c>
    </row>
    <row r="35" ht="17.25">
      <c r="A35" s="172" t="s">
        <v>1825</v>
      </c>
    </row>
    <row r="36" ht="34.5">
      <c r="A36" s="173" t="s">
        <v>1824</v>
      </c>
    </row>
    <row r="37" ht="34.5">
      <c r="A37" s="173" t="s">
        <v>1823</v>
      </c>
    </row>
    <row r="38" ht="34.5">
      <c r="A38" s="173" t="s">
        <v>1822</v>
      </c>
    </row>
    <row r="39" ht="17.25">
      <c r="A39" s="173" t="s">
        <v>1821</v>
      </c>
    </row>
    <row r="40" ht="34.5">
      <c r="A40" s="173" t="s">
        <v>1820</v>
      </c>
    </row>
    <row r="41" ht="17.25">
      <c r="A41" s="172" t="s">
        <v>1819</v>
      </c>
    </row>
    <row r="42" ht="17.25">
      <c r="A42" s="173" t="s">
        <v>1818</v>
      </c>
    </row>
    <row r="43" ht="17.25">
      <c r="A43" s="171" t="s">
        <v>1817</v>
      </c>
    </row>
    <row r="44" ht="17.25">
      <c r="A44" s="172" t="s">
        <v>1816</v>
      </c>
    </row>
    <row r="45" ht="34.5">
      <c r="A45" s="171" t="s">
        <v>1815</v>
      </c>
    </row>
    <row r="46" ht="34.5">
      <c r="A46" s="173" t="s">
        <v>1814</v>
      </c>
    </row>
    <row r="47" ht="34.5">
      <c r="A47" s="173" t="s">
        <v>1813</v>
      </c>
    </row>
    <row r="48" ht="17.25">
      <c r="A48" s="173" t="s">
        <v>1812</v>
      </c>
    </row>
    <row r="49" ht="17.25">
      <c r="A49" s="171" t="s">
        <v>1811</v>
      </c>
    </row>
    <row r="50" ht="17.25">
      <c r="A50" s="172" t="s">
        <v>1810</v>
      </c>
    </row>
    <row r="51" ht="34.5">
      <c r="A51" s="171" t="s">
        <v>1809</v>
      </c>
    </row>
    <row r="52" ht="17.25">
      <c r="A52" s="173" t="s">
        <v>1808</v>
      </c>
    </row>
    <row r="53" ht="34.5">
      <c r="A53" s="171" t="s">
        <v>1807</v>
      </c>
    </row>
    <row r="54" ht="17.25">
      <c r="A54" s="172" t="s">
        <v>1806</v>
      </c>
    </row>
    <row r="55" ht="17.25">
      <c r="A55" s="171" t="s">
        <v>1805</v>
      </c>
    </row>
    <row r="56" ht="34.5">
      <c r="A56" s="173" t="s">
        <v>1804</v>
      </c>
    </row>
    <row r="57" ht="17.25">
      <c r="A57" s="173" t="s">
        <v>1803</v>
      </c>
    </row>
    <row r="58" ht="17.25">
      <c r="A58" s="173" t="s">
        <v>1802</v>
      </c>
    </row>
    <row r="59" ht="17.25">
      <c r="A59" s="172" t="s">
        <v>1801</v>
      </c>
    </row>
    <row r="60" ht="34.5">
      <c r="A60" s="173" t="s">
        <v>1800</v>
      </c>
    </row>
    <row r="61" ht="17.25">
      <c r="A61" s="181"/>
    </row>
    <row r="62" ht="18.75">
      <c r="A62" s="177" t="s">
        <v>1799</v>
      </c>
    </row>
    <row r="63" ht="17.25">
      <c r="A63" s="172" t="s">
        <v>1798</v>
      </c>
    </row>
    <row r="64" ht="34.5">
      <c r="A64" s="173" t="s">
        <v>1797</v>
      </c>
    </row>
    <row r="65" ht="17.25">
      <c r="A65" s="173" t="s">
        <v>1796</v>
      </c>
    </row>
    <row r="66" ht="34.5">
      <c r="A66" s="176" t="s">
        <v>1795</v>
      </c>
    </row>
    <row r="67" ht="34.5">
      <c r="A67" s="176" t="s">
        <v>1794</v>
      </c>
    </row>
    <row r="68" ht="34.5">
      <c r="A68" s="176" t="s">
        <v>1793</v>
      </c>
    </row>
    <row r="69" ht="17.25">
      <c r="A69" s="179" t="s">
        <v>1792</v>
      </c>
    </row>
    <row r="70" ht="51.75">
      <c r="A70" s="176" t="s">
        <v>1791</v>
      </c>
    </row>
    <row r="71" ht="17.25">
      <c r="A71" s="176" t="s">
        <v>1790</v>
      </c>
    </row>
    <row r="72" ht="17.25">
      <c r="A72" s="179" t="s">
        <v>1789</v>
      </c>
    </row>
    <row r="73" ht="17.25">
      <c r="A73" s="176" t="s">
        <v>1788</v>
      </c>
    </row>
    <row r="74" ht="17.25">
      <c r="A74" s="179" t="s">
        <v>1787</v>
      </c>
    </row>
    <row r="75" ht="34.5">
      <c r="A75" s="176" t="s">
        <v>1786</v>
      </c>
    </row>
    <row r="76" ht="17.25">
      <c r="A76" s="176" t="s">
        <v>1785</v>
      </c>
    </row>
    <row r="77" ht="51.75">
      <c r="A77" s="176" t="s">
        <v>1784</v>
      </c>
    </row>
    <row r="78" ht="17.25">
      <c r="A78" s="179" t="s">
        <v>1783</v>
      </c>
    </row>
    <row r="79" ht="17.25">
      <c r="A79" s="180" t="s">
        <v>1782</v>
      </c>
    </row>
    <row r="80" ht="17.25">
      <c r="A80" s="179" t="s">
        <v>1781</v>
      </c>
    </row>
    <row r="81" ht="34.5">
      <c r="A81" s="176" t="s">
        <v>1780</v>
      </c>
    </row>
    <row r="82" ht="34.5">
      <c r="A82" s="176" t="s">
        <v>1779</v>
      </c>
    </row>
    <row r="83" ht="34.5">
      <c r="A83" s="176" t="s">
        <v>1778</v>
      </c>
    </row>
    <row r="84" ht="34.5">
      <c r="A84" s="176" t="s">
        <v>1777</v>
      </c>
    </row>
    <row r="85" ht="34.5">
      <c r="A85" s="176" t="s">
        <v>1776</v>
      </c>
    </row>
    <row r="86" ht="17.25">
      <c r="A86" s="179" t="s">
        <v>1775</v>
      </c>
    </row>
    <row r="87" ht="17.25">
      <c r="A87" s="176" t="s">
        <v>1774</v>
      </c>
    </row>
    <row r="88" ht="34.5">
      <c r="A88" s="176" t="s">
        <v>1773</v>
      </c>
    </row>
    <row r="89" ht="17.25">
      <c r="A89" s="179" t="s">
        <v>1772</v>
      </c>
    </row>
    <row r="90" ht="34.5">
      <c r="A90" s="176" t="s">
        <v>1771</v>
      </c>
    </row>
    <row r="91" ht="17.25">
      <c r="A91" s="179" t="s">
        <v>1770</v>
      </c>
    </row>
    <row r="92" ht="17.25">
      <c r="A92" s="180" t="s">
        <v>1769</v>
      </c>
    </row>
    <row r="93" ht="17.25">
      <c r="A93" s="176" t="s">
        <v>1768</v>
      </c>
    </row>
    <row r="94" ht="17.25">
      <c r="A94" s="176"/>
    </row>
    <row r="95" ht="18.75">
      <c r="A95" s="177" t="s">
        <v>1767</v>
      </c>
    </row>
    <row r="96" ht="34.5">
      <c r="A96" s="180" t="s">
        <v>1766</v>
      </c>
    </row>
    <row r="97" ht="17.25">
      <c r="A97" s="180" t="s">
        <v>1765</v>
      </c>
    </row>
    <row r="98" ht="17.25">
      <c r="A98" s="179" t="s">
        <v>1764</v>
      </c>
    </row>
    <row r="99" ht="17.25">
      <c r="A99" s="178" t="s">
        <v>1763</v>
      </c>
    </row>
    <row r="100" ht="17.25">
      <c r="A100" s="176" t="s">
        <v>1762</v>
      </c>
    </row>
    <row r="101" ht="17.25">
      <c r="A101" s="176" t="s">
        <v>1761</v>
      </c>
    </row>
    <row r="102" ht="17.25">
      <c r="A102" s="176" t="s">
        <v>1760</v>
      </c>
    </row>
    <row r="103" ht="17.25">
      <c r="A103" s="176" t="s">
        <v>1759</v>
      </c>
    </row>
    <row r="104" ht="34.5">
      <c r="A104" s="176" t="s">
        <v>1758</v>
      </c>
    </row>
    <row r="105" ht="17.25">
      <c r="A105" s="178" t="s">
        <v>1757</v>
      </c>
    </row>
    <row r="106" ht="17.25">
      <c r="A106" s="176" t="s">
        <v>1756</v>
      </c>
    </row>
    <row r="107" ht="17.25">
      <c r="A107" s="176" t="s">
        <v>1755</v>
      </c>
    </row>
    <row r="108" ht="17.25">
      <c r="A108" s="176" t="s">
        <v>1754</v>
      </c>
    </row>
    <row r="109" ht="17.25">
      <c r="A109" s="176" t="s">
        <v>1753</v>
      </c>
    </row>
    <row r="110" ht="17.25">
      <c r="A110" s="176" t="s">
        <v>1752</v>
      </c>
    </row>
    <row r="111" ht="17.25">
      <c r="A111" s="176" t="s">
        <v>1751</v>
      </c>
    </row>
    <row r="112" ht="17.25">
      <c r="A112" s="179" t="s">
        <v>1750</v>
      </c>
    </row>
    <row r="113" ht="17.25">
      <c r="A113" s="176" t="s">
        <v>1749</v>
      </c>
    </row>
    <row r="114" ht="17.25">
      <c r="A114" s="178" t="s">
        <v>1748</v>
      </c>
    </row>
    <row r="115" ht="17.25">
      <c r="A115" s="176" t="s">
        <v>1747</v>
      </c>
    </row>
    <row r="116" ht="17.25">
      <c r="A116" s="176" t="s">
        <v>1746</v>
      </c>
    </row>
    <row r="117" ht="17.25">
      <c r="A117" s="178" t="s">
        <v>1745</v>
      </c>
    </row>
    <row r="118" ht="17.25">
      <c r="A118" s="176" t="s">
        <v>1744</v>
      </c>
    </row>
    <row r="119" ht="17.25">
      <c r="A119" s="176" t="s">
        <v>1743</v>
      </c>
    </row>
    <row r="120" ht="17.25">
      <c r="A120" s="176" t="s">
        <v>1742</v>
      </c>
    </row>
    <row r="121" ht="17.25">
      <c r="A121" s="179" t="s">
        <v>1741</v>
      </c>
    </row>
    <row r="122" ht="17.25">
      <c r="A122" s="178" t="s">
        <v>1740</v>
      </c>
    </row>
    <row r="123" ht="17.25">
      <c r="A123" s="178" t="s">
        <v>1739</v>
      </c>
    </row>
    <row r="124" ht="17.25">
      <c r="A124" s="176" t="s">
        <v>1738</v>
      </c>
    </row>
    <row r="125" ht="17.25">
      <c r="A125" s="176" t="s">
        <v>1737</v>
      </c>
    </row>
    <row r="126" ht="17.25">
      <c r="A126" s="176" t="s">
        <v>1736</v>
      </c>
    </row>
    <row r="127" ht="17.25">
      <c r="A127" s="176" t="s">
        <v>1735</v>
      </c>
    </row>
    <row r="128" ht="17.25">
      <c r="A128" s="176" t="s">
        <v>1734</v>
      </c>
    </row>
    <row r="129" ht="17.25">
      <c r="A129" s="179" t="s">
        <v>1733</v>
      </c>
    </row>
    <row r="130" ht="34.5">
      <c r="A130" s="176" t="s">
        <v>1732</v>
      </c>
    </row>
    <row r="131" ht="69">
      <c r="A131" s="176" t="s">
        <v>1731</v>
      </c>
    </row>
    <row r="132" ht="34.5">
      <c r="A132" s="176" t="s">
        <v>1730</v>
      </c>
    </row>
    <row r="133" ht="17.25">
      <c r="A133" s="179" t="s">
        <v>1729</v>
      </c>
    </row>
    <row r="134" ht="34.5">
      <c r="A134" s="178" t="s">
        <v>1728</v>
      </c>
    </row>
    <row r="135" ht="17.25">
      <c r="A135" s="178"/>
    </row>
    <row r="136" ht="18.75">
      <c r="A136" s="177" t="s">
        <v>1727</v>
      </c>
    </row>
    <row r="137" ht="17.25">
      <c r="A137" s="176" t="s">
        <v>1726</v>
      </c>
    </row>
    <row r="138" ht="34.5">
      <c r="A138" s="173" t="s">
        <v>1725</v>
      </c>
    </row>
    <row r="139" ht="34.5">
      <c r="A139" s="173" t="s">
        <v>1724</v>
      </c>
    </row>
    <row r="140" ht="17.25">
      <c r="A140" s="172" t="s">
        <v>1723</v>
      </c>
    </row>
    <row r="141" ht="17.25">
      <c r="A141" s="175" t="s">
        <v>1722</v>
      </c>
    </row>
    <row r="142" ht="34.5">
      <c r="A142" s="171" t="s">
        <v>1721</v>
      </c>
    </row>
    <row r="143" ht="17.25">
      <c r="A143" s="173" t="s">
        <v>1720</v>
      </c>
    </row>
    <row r="144" ht="17.25">
      <c r="A144" s="173" t="s">
        <v>1719</v>
      </c>
    </row>
    <row r="145" ht="17.25">
      <c r="A145" s="175" t="s">
        <v>1718</v>
      </c>
    </row>
    <row r="146" ht="17.25">
      <c r="A146" s="172" t="s">
        <v>1717</v>
      </c>
    </row>
    <row r="147" ht="17.25">
      <c r="A147" s="175" t="s">
        <v>1716</v>
      </c>
    </row>
    <row r="148" ht="17.25">
      <c r="A148" s="173" t="s">
        <v>1715</v>
      </c>
    </row>
    <row r="149" ht="17.25">
      <c r="A149" s="173" t="s">
        <v>1714</v>
      </c>
    </row>
    <row r="150" ht="17.25">
      <c r="A150" s="173" t="s">
        <v>1713</v>
      </c>
    </row>
    <row r="151" ht="34.5">
      <c r="A151" s="175" t="s">
        <v>1712</v>
      </c>
    </row>
    <row r="152" ht="17.25">
      <c r="A152" s="172" t="s">
        <v>1711</v>
      </c>
    </row>
    <row r="153" ht="17.25">
      <c r="A153" s="173" t="s">
        <v>1710</v>
      </c>
    </row>
    <row r="154" ht="17.25">
      <c r="A154" s="173" t="s">
        <v>1709</v>
      </c>
    </row>
    <row r="155" ht="17.25">
      <c r="A155" s="173" t="s">
        <v>1708</v>
      </c>
    </row>
    <row r="156" ht="17.25">
      <c r="A156" s="173" t="s">
        <v>1707</v>
      </c>
    </row>
    <row r="157" ht="34.5">
      <c r="A157" s="173" t="s">
        <v>1706</v>
      </c>
    </row>
    <row r="158" ht="34.5">
      <c r="A158" s="173" t="s">
        <v>1705</v>
      </c>
    </row>
    <row r="159" ht="17.25">
      <c r="A159" s="172" t="s">
        <v>1704</v>
      </c>
    </row>
    <row r="160" ht="34.5">
      <c r="A160" s="173" t="s">
        <v>1703</v>
      </c>
    </row>
    <row r="161" ht="34.5">
      <c r="A161" s="173" t="s">
        <v>1702</v>
      </c>
    </row>
    <row r="162" ht="17.25">
      <c r="A162" s="173" t="s">
        <v>1701</v>
      </c>
    </row>
    <row r="163" ht="17.25">
      <c r="A163" s="172" t="s">
        <v>1700</v>
      </c>
    </row>
    <row r="164" ht="34.5">
      <c r="A164" s="174" t="s">
        <v>1699</v>
      </c>
    </row>
    <row r="165" ht="34.5">
      <c r="A165" s="173" t="s">
        <v>1698</v>
      </c>
    </row>
    <row r="166" ht="17.25">
      <c r="A166" s="172" t="s">
        <v>1697</v>
      </c>
    </row>
    <row r="167" ht="17.25">
      <c r="A167" s="173" t="s">
        <v>1696</v>
      </c>
    </row>
    <row r="168" ht="17.25">
      <c r="A168" s="172" t="s">
        <v>1695</v>
      </c>
    </row>
    <row r="169" ht="17.25">
      <c r="A169" s="171" t="s">
        <v>1694</v>
      </c>
    </row>
    <row r="170" ht="17.25">
      <c r="A170" s="171"/>
    </row>
    <row r="171" ht="17.25">
      <c r="A171" s="171"/>
    </row>
    <row r="172" ht="17.25">
      <c r="A172" s="171"/>
    </row>
    <row r="173" ht="17.25">
      <c r="A173" s="171"/>
    </row>
    <row r="174" ht="17.25">
      <c r="A174" s="171"/>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dimension ref="B1:R55"/>
  <sheetViews>
    <sheetView showGridLines="0" zoomScalePageLayoutView="0" workbookViewId="0" topLeftCell="B1">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6" width="6.00390625" style="0" customWidth="1"/>
    <col min="7" max="7" width="0.9921875" style="0" customWidth="1"/>
    <col min="8" max="8" width="9.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4.00390625" style="0" customWidth="1"/>
    <col min="16" max="16" width="2.00390625" style="0" customWidth="1"/>
    <col min="17" max="17" width="16.00390625" style="0" customWidth="1"/>
    <col min="18" max="18" width="0.9921875" style="0" customWidth="1"/>
  </cols>
  <sheetData>
    <row r="1" spans="2:18" ht="9" customHeight="1">
      <c r="B1" s="1"/>
      <c r="C1" s="1"/>
      <c r="D1" s="1"/>
      <c r="E1" s="1"/>
      <c r="F1" s="1"/>
      <c r="G1" s="1"/>
      <c r="H1" s="1"/>
      <c r="I1" s="1"/>
      <c r="J1" s="1"/>
      <c r="K1" s="1"/>
      <c r="L1" s="1"/>
      <c r="M1" s="1"/>
      <c r="N1" s="1"/>
      <c r="O1" s="1"/>
      <c r="P1" s="1"/>
      <c r="Q1" s="1"/>
      <c r="R1" s="1"/>
    </row>
    <row r="2" spans="2:18" ht="22.5" customHeight="1">
      <c r="B2" s="1"/>
      <c r="C2" s="1"/>
      <c r="D2" s="1"/>
      <c r="E2" s="1"/>
      <c r="F2" s="1"/>
      <c r="G2" s="1"/>
      <c r="H2" s="31" t="s">
        <v>983</v>
      </c>
      <c r="I2" s="32"/>
      <c r="J2" s="32"/>
      <c r="K2" s="32"/>
      <c r="L2" s="32"/>
      <c r="M2" s="32"/>
      <c r="N2" s="32"/>
      <c r="O2" s="32"/>
      <c r="P2" s="32"/>
      <c r="Q2" s="32"/>
      <c r="R2" s="32"/>
    </row>
    <row r="3" spans="2:18" ht="6" customHeight="1">
      <c r="B3" s="1"/>
      <c r="C3" s="1"/>
      <c r="D3" s="1"/>
      <c r="E3" s="1"/>
      <c r="F3" s="1"/>
      <c r="G3" s="1"/>
      <c r="H3" s="1"/>
      <c r="I3" s="1"/>
      <c r="J3" s="1"/>
      <c r="K3" s="1"/>
      <c r="L3" s="1"/>
      <c r="M3" s="1"/>
      <c r="N3" s="1"/>
      <c r="O3" s="1"/>
      <c r="P3" s="1"/>
      <c r="Q3" s="1"/>
      <c r="R3" s="1"/>
    </row>
    <row r="4" spans="2:18" ht="33" customHeight="1">
      <c r="B4" s="33" t="s">
        <v>1118</v>
      </c>
      <c r="C4" s="34"/>
      <c r="D4" s="34"/>
      <c r="E4" s="34"/>
      <c r="F4" s="34"/>
      <c r="G4" s="34"/>
      <c r="H4" s="34"/>
      <c r="I4" s="34"/>
      <c r="J4" s="34"/>
      <c r="K4" s="34"/>
      <c r="L4" s="34"/>
      <c r="M4" s="34"/>
      <c r="N4" s="34"/>
      <c r="O4" s="34"/>
      <c r="P4" s="34"/>
      <c r="Q4" s="34"/>
      <c r="R4" s="34"/>
    </row>
    <row r="5" spans="2:18" ht="6.75" customHeight="1">
      <c r="B5" s="1"/>
      <c r="C5" s="1"/>
      <c r="D5" s="1"/>
      <c r="E5" s="1"/>
      <c r="F5" s="1"/>
      <c r="G5" s="1"/>
      <c r="H5" s="1"/>
      <c r="I5" s="1"/>
      <c r="J5" s="1"/>
      <c r="K5" s="1"/>
      <c r="L5" s="1"/>
      <c r="M5" s="1"/>
      <c r="N5" s="1"/>
      <c r="O5" s="1"/>
      <c r="P5" s="1"/>
      <c r="Q5" s="1"/>
      <c r="R5" s="1"/>
    </row>
    <row r="6" spans="2:18" ht="24" customHeight="1">
      <c r="B6" s="38" t="s">
        <v>1119</v>
      </c>
      <c r="C6" s="39"/>
      <c r="D6" s="39"/>
      <c r="E6" s="1"/>
      <c r="F6" s="40">
        <v>43524</v>
      </c>
      <c r="G6" s="41"/>
      <c r="H6" s="41"/>
      <c r="I6" s="1"/>
      <c r="J6" s="1"/>
      <c r="K6" s="1"/>
      <c r="L6" s="1"/>
      <c r="M6" s="1"/>
      <c r="N6" s="1"/>
      <c r="O6" s="1"/>
      <c r="P6" s="1"/>
      <c r="Q6" s="1"/>
      <c r="R6" s="1"/>
    </row>
    <row r="7" spans="2:18" ht="4.5" customHeight="1">
      <c r="B7" s="1"/>
      <c r="C7" s="1"/>
      <c r="D7" s="1"/>
      <c r="E7" s="1"/>
      <c r="F7" s="1"/>
      <c r="G7" s="1"/>
      <c r="H7" s="1"/>
      <c r="I7" s="1"/>
      <c r="J7" s="1"/>
      <c r="K7" s="1"/>
      <c r="L7" s="1"/>
      <c r="M7" s="1"/>
      <c r="N7" s="1"/>
      <c r="O7" s="1"/>
      <c r="P7" s="1"/>
      <c r="Q7" s="1"/>
      <c r="R7" s="1"/>
    </row>
    <row r="8" spans="2:18" ht="18.75" customHeight="1">
      <c r="B8" s="68" t="s">
        <v>1120</v>
      </c>
      <c r="C8" s="69"/>
      <c r="D8" s="69"/>
      <c r="E8" s="69"/>
      <c r="F8" s="69"/>
      <c r="G8" s="69"/>
      <c r="H8" s="69"/>
      <c r="I8" s="69"/>
      <c r="J8" s="69"/>
      <c r="K8" s="69"/>
      <c r="L8" s="69"/>
      <c r="M8" s="69"/>
      <c r="N8" s="69"/>
      <c r="O8" s="69"/>
      <c r="P8" s="69"/>
      <c r="Q8" s="69"/>
      <c r="R8" s="70"/>
    </row>
    <row r="9" spans="2:18" ht="11.25" customHeight="1">
      <c r="B9" s="1"/>
      <c r="C9" s="1"/>
      <c r="D9" s="1"/>
      <c r="E9" s="1"/>
      <c r="F9" s="1"/>
      <c r="G9" s="1"/>
      <c r="H9" s="1"/>
      <c r="I9" s="1"/>
      <c r="J9" s="1"/>
      <c r="K9" s="1"/>
      <c r="L9" s="1"/>
      <c r="M9" s="1"/>
      <c r="N9" s="1"/>
      <c r="O9" s="1"/>
      <c r="P9" s="1"/>
      <c r="Q9" s="1"/>
      <c r="R9" s="1"/>
    </row>
    <row r="10" spans="2:18" ht="18" customHeight="1">
      <c r="B10" s="1"/>
      <c r="C10" s="77" t="s">
        <v>1121</v>
      </c>
      <c r="D10" s="78"/>
      <c r="E10" s="78"/>
      <c r="F10" s="78"/>
      <c r="G10" s="78"/>
      <c r="H10" s="78"/>
      <c r="I10" s="78"/>
      <c r="J10" s="78"/>
      <c r="K10" s="78"/>
      <c r="L10" s="78"/>
      <c r="M10" s="78"/>
      <c r="N10" s="78"/>
      <c r="O10" s="78"/>
      <c r="P10" s="1"/>
      <c r="Q10" s="1"/>
      <c r="R10" s="1"/>
    </row>
    <row r="11" spans="2:18" ht="9.75" customHeight="1">
      <c r="B11" s="1"/>
      <c r="C11" s="1"/>
      <c r="D11" s="1"/>
      <c r="E11" s="1"/>
      <c r="F11" s="1"/>
      <c r="G11" s="1"/>
      <c r="H11" s="1"/>
      <c r="I11" s="1"/>
      <c r="J11" s="1"/>
      <c r="K11" s="1"/>
      <c r="L11" s="1"/>
      <c r="M11" s="1"/>
      <c r="N11" s="1"/>
      <c r="O11" s="1"/>
      <c r="P11" s="1"/>
      <c r="Q11" s="1"/>
      <c r="R11" s="1"/>
    </row>
    <row r="12" spans="2:18" ht="15" customHeight="1">
      <c r="B12" s="1"/>
      <c r="C12" s="117" t="s">
        <v>1127</v>
      </c>
      <c r="D12" s="118"/>
      <c r="E12" s="118"/>
      <c r="F12" s="118"/>
      <c r="G12" s="118"/>
      <c r="H12" s="118"/>
      <c r="I12" s="118"/>
      <c r="J12" s="118"/>
      <c r="K12" s="118"/>
      <c r="L12" s="118"/>
      <c r="M12" s="118"/>
      <c r="N12" s="118"/>
      <c r="O12" s="118"/>
      <c r="P12" s="119">
        <v>2928489753.880004</v>
      </c>
      <c r="Q12" s="118"/>
      <c r="R12" s="118"/>
    </row>
    <row r="13" spans="2:18" ht="15" customHeight="1">
      <c r="B13" s="1"/>
      <c r="C13" s="120" t="s">
        <v>1128</v>
      </c>
      <c r="D13" s="41"/>
      <c r="E13" s="41"/>
      <c r="F13" s="41"/>
      <c r="G13" s="41"/>
      <c r="H13" s="41"/>
      <c r="I13" s="41"/>
      <c r="J13" s="41"/>
      <c r="K13" s="41"/>
      <c r="L13" s="41"/>
      <c r="M13" s="41"/>
      <c r="N13" s="41"/>
      <c r="O13" s="41"/>
      <c r="P13" s="121">
        <v>2928489753.880004</v>
      </c>
      <c r="Q13" s="41"/>
      <c r="R13" s="1"/>
    </row>
    <row r="14" spans="2:18" ht="15" customHeight="1">
      <c r="B14" s="1"/>
      <c r="C14" s="45" t="s">
        <v>1129</v>
      </c>
      <c r="D14" s="41"/>
      <c r="E14" s="41"/>
      <c r="F14" s="41"/>
      <c r="G14" s="41"/>
      <c r="H14" s="41"/>
      <c r="I14" s="41"/>
      <c r="J14" s="41"/>
      <c r="K14" s="41"/>
      <c r="L14" s="41"/>
      <c r="M14" s="41"/>
      <c r="N14" s="41"/>
      <c r="O14" s="41"/>
      <c r="P14" s="41"/>
      <c r="Q14" s="121">
        <v>440624183.35999864</v>
      </c>
      <c r="R14" s="41"/>
    </row>
    <row r="15" spans="2:18" ht="15" customHeight="1">
      <c r="B15" s="1"/>
      <c r="C15" s="45" t="s">
        <v>475</v>
      </c>
      <c r="D15" s="41"/>
      <c r="E15" s="41"/>
      <c r="F15" s="41"/>
      <c r="G15" s="41"/>
      <c r="H15" s="41"/>
      <c r="I15" s="41"/>
      <c r="J15" s="41"/>
      <c r="K15" s="41"/>
      <c r="L15" s="41"/>
      <c r="M15" s="41"/>
      <c r="N15" s="41"/>
      <c r="O15" s="41"/>
      <c r="P15" s="41"/>
      <c r="Q15" s="121">
        <v>22465</v>
      </c>
      <c r="R15" s="41"/>
    </row>
    <row r="16" spans="2:18" ht="15" customHeight="1">
      <c r="B16" s="1"/>
      <c r="C16" s="45" t="s">
        <v>1130</v>
      </c>
      <c r="D16" s="41"/>
      <c r="E16" s="41"/>
      <c r="F16" s="41"/>
      <c r="G16" s="41"/>
      <c r="H16" s="41"/>
      <c r="I16" s="41"/>
      <c r="J16" s="41"/>
      <c r="K16" s="41"/>
      <c r="L16" s="41"/>
      <c r="M16" s="41"/>
      <c r="N16" s="41"/>
      <c r="O16" s="41"/>
      <c r="P16" s="41"/>
      <c r="Q16" s="121">
        <v>37923</v>
      </c>
      <c r="R16" s="41"/>
    </row>
    <row r="17" spans="2:18" ht="17.25" customHeight="1">
      <c r="B17" s="1"/>
      <c r="C17" s="48" t="s">
        <v>1131</v>
      </c>
      <c r="D17" s="41"/>
      <c r="E17" s="41"/>
      <c r="F17" s="41"/>
      <c r="G17" s="41"/>
      <c r="H17" s="41"/>
      <c r="I17" s="41"/>
      <c r="J17" s="41"/>
      <c r="K17" s="41"/>
      <c r="L17" s="41"/>
      <c r="M17" s="41"/>
      <c r="N17" s="41"/>
      <c r="O17" s="106">
        <v>130357.87909548263</v>
      </c>
      <c r="P17" s="41"/>
      <c r="Q17" s="41"/>
      <c r="R17" s="41"/>
    </row>
    <row r="18" spans="2:18" ht="17.25" customHeight="1">
      <c r="B18" s="1"/>
      <c r="C18" s="48" t="s">
        <v>1132</v>
      </c>
      <c r="D18" s="41"/>
      <c r="E18" s="41"/>
      <c r="F18" s="41"/>
      <c r="G18" s="41"/>
      <c r="H18" s="41"/>
      <c r="I18" s="41"/>
      <c r="J18" s="41"/>
      <c r="K18" s="41"/>
      <c r="L18" s="41"/>
      <c r="M18" s="41"/>
      <c r="N18" s="41"/>
      <c r="O18" s="106">
        <v>77221.99598871378</v>
      </c>
      <c r="P18" s="41"/>
      <c r="Q18" s="41"/>
      <c r="R18" s="41"/>
    </row>
    <row r="19" spans="2:18" ht="17.25" customHeight="1">
      <c r="B19" s="1"/>
      <c r="C19" s="48" t="s">
        <v>1133</v>
      </c>
      <c r="D19" s="41"/>
      <c r="E19" s="41"/>
      <c r="F19" s="41"/>
      <c r="G19" s="41"/>
      <c r="H19" s="41"/>
      <c r="I19" s="41"/>
      <c r="J19" s="41"/>
      <c r="K19" s="108">
        <v>0.5439182415944039</v>
      </c>
      <c r="L19" s="41"/>
      <c r="M19" s="41"/>
      <c r="N19" s="41"/>
      <c r="O19" s="41"/>
      <c r="P19" s="41"/>
      <c r="Q19" s="41"/>
      <c r="R19" s="41"/>
    </row>
    <row r="20" spans="2:18" ht="17.25" customHeight="1">
      <c r="B20" s="1"/>
      <c r="C20" s="48" t="s">
        <v>1134</v>
      </c>
      <c r="D20" s="41"/>
      <c r="E20" s="41"/>
      <c r="F20" s="41"/>
      <c r="G20" s="41"/>
      <c r="H20" s="41"/>
      <c r="I20" s="41"/>
      <c r="J20" s="122">
        <v>2.685078550669139</v>
      </c>
      <c r="K20" s="41"/>
      <c r="L20" s="41"/>
      <c r="M20" s="41"/>
      <c r="N20" s="41"/>
      <c r="O20" s="41"/>
      <c r="P20" s="41"/>
      <c r="Q20" s="41"/>
      <c r="R20" s="41"/>
    </row>
    <row r="21" spans="2:18" ht="17.25" customHeight="1">
      <c r="B21" s="1"/>
      <c r="C21" s="48" t="s">
        <v>1135</v>
      </c>
      <c r="D21" s="41"/>
      <c r="E21" s="41"/>
      <c r="F21" s="41"/>
      <c r="G21" s="41"/>
      <c r="H21" s="41"/>
      <c r="I21" s="41"/>
      <c r="J21" s="41"/>
      <c r="K21" s="41"/>
      <c r="L21" s="123">
        <v>14.353557045206593</v>
      </c>
      <c r="M21" s="41"/>
      <c r="N21" s="41"/>
      <c r="O21" s="41"/>
      <c r="P21" s="41"/>
      <c r="Q21" s="41"/>
      <c r="R21" s="41"/>
    </row>
    <row r="22" spans="2:18" ht="17.25" customHeight="1">
      <c r="B22" s="1"/>
      <c r="C22" s="48" t="s">
        <v>1136</v>
      </c>
      <c r="D22" s="41"/>
      <c r="E22" s="41"/>
      <c r="F22" s="41"/>
      <c r="G22" s="41"/>
      <c r="H22" s="41"/>
      <c r="I22" s="41"/>
      <c r="J22" s="41"/>
      <c r="K22" s="123">
        <v>17.038635595875704</v>
      </c>
      <c r="L22" s="41"/>
      <c r="M22" s="41"/>
      <c r="N22" s="41"/>
      <c r="O22" s="41"/>
      <c r="P22" s="41"/>
      <c r="Q22" s="41"/>
      <c r="R22" s="1"/>
    </row>
    <row r="23" spans="2:18" ht="15.75" customHeight="1">
      <c r="B23" s="1"/>
      <c r="C23" s="48" t="s">
        <v>1137</v>
      </c>
      <c r="D23" s="41"/>
      <c r="E23" s="41"/>
      <c r="F23" s="41"/>
      <c r="G23" s="41"/>
      <c r="H23" s="41"/>
      <c r="I23" s="41"/>
      <c r="J23" s="41"/>
      <c r="K23" s="41"/>
      <c r="L23" s="41"/>
      <c r="M23" s="41"/>
      <c r="N23" s="41"/>
      <c r="O23" s="108">
        <v>0.9628112782447992</v>
      </c>
      <c r="P23" s="41"/>
      <c r="Q23" s="41"/>
      <c r="R23" s="41"/>
    </row>
    <row r="24" spans="2:18" ht="4.5" customHeight="1">
      <c r="B24" s="1"/>
      <c r="C24" s="124"/>
      <c r="D24" s="59"/>
      <c r="E24" s="59"/>
      <c r="F24" s="59"/>
      <c r="G24" s="59"/>
      <c r="H24" s="59"/>
      <c r="I24" s="59"/>
      <c r="J24" s="59"/>
      <c r="K24" s="59"/>
      <c r="L24" s="59"/>
      <c r="M24" s="59"/>
      <c r="N24" s="59"/>
      <c r="O24" s="107"/>
      <c r="P24" s="41"/>
      <c r="Q24" s="41"/>
      <c r="R24" s="41"/>
    </row>
    <row r="25" spans="2:18" ht="12.75" customHeight="1">
      <c r="B25" s="1"/>
      <c r="C25" s="48" t="s">
        <v>1138</v>
      </c>
      <c r="D25" s="41"/>
      <c r="E25" s="41"/>
      <c r="F25" s="41"/>
      <c r="G25" s="41"/>
      <c r="H25" s="41"/>
      <c r="I25" s="41"/>
      <c r="J25" s="41"/>
      <c r="K25" s="41"/>
      <c r="L25" s="41"/>
      <c r="M25" s="41"/>
      <c r="N25" s="41"/>
      <c r="O25" s="108">
        <v>0.037188721755200896</v>
      </c>
      <c r="P25" s="41"/>
      <c r="Q25" s="41"/>
      <c r="R25" s="41"/>
    </row>
    <row r="26" spans="2:18" ht="4.5" customHeight="1">
      <c r="B26" s="1"/>
      <c r="C26" s="124"/>
      <c r="D26" s="59"/>
      <c r="E26" s="59"/>
      <c r="F26" s="59"/>
      <c r="G26" s="59"/>
      <c r="H26" s="59"/>
      <c r="I26" s="59"/>
      <c r="J26" s="59"/>
      <c r="K26" s="59"/>
      <c r="L26" s="59"/>
      <c r="M26" s="59"/>
      <c r="N26" s="59"/>
      <c r="O26" s="107"/>
      <c r="P26" s="41"/>
      <c r="Q26" s="41"/>
      <c r="R26" s="41"/>
    </row>
    <row r="27" spans="2:18" ht="15" customHeight="1">
      <c r="B27" s="1"/>
      <c r="C27" s="48" t="s">
        <v>1139</v>
      </c>
      <c r="D27" s="41"/>
      <c r="E27" s="41"/>
      <c r="F27" s="41"/>
      <c r="G27" s="41"/>
      <c r="H27" s="41"/>
      <c r="I27" s="41"/>
      <c r="J27" s="41"/>
      <c r="K27" s="41"/>
      <c r="L27" s="41"/>
      <c r="M27" s="41"/>
      <c r="N27" s="41"/>
      <c r="O27" s="108">
        <v>0.018895377935091863</v>
      </c>
      <c r="P27" s="41"/>
      <c r="Q27" s="41"/>
      <c r="R27" s="41"/>
    </row>
    <row r="28" spans="2:18" ht="17.25" customHeight="1">
      <c r="B28" s="1"/>
      <c r="C28" s="48" t="s">
        <v>1140</v>
      </c>
      <c r="D28" s="41"/>
      <c r="E28" s="41"/>
      <c r="F28" s="41"/>
      <c r="G28" s="41"/>
      <c r="H28" s="41"/>
      <c r="I28" s="41"/>
      <c r="J28" s="41"/>
      <c r="K28" s="41"/>
      <c r="L28" s="41"/>
      <c r="M28" s="41"/>
      <c r="N28" s="108">
        <v>0.018946516372379398</v>
      </c>
      <c r="O28" s="41"/>
      <c r="P28" s="41"/>
      <c r="Q28" s="41"/>
      <c r="R28" s="41"/>
    </row>
    <row r="29" spans="2:18" ht="17.25" customHeight="1">
      <c r="B29" s="1"/>
      <c r="C29" s="48" t="s">
        <v>1141</v>
      </c>
      <c r="D29" s="41"/>
      <c r="E29" s="41"/>
      <c r="F29" s="41"/>
      <c r="G29" s="41"/>
      <c r="H29" s="41"/>
      <c r="I29" s="41"/>
      <c r="J29" s="41"/>
      <c r="K29" s="41"/>
      <c r="L29" s="41"/>
      <c r="M29" s="41"/>
      <c r="N29" s="108">
        <v>0.017571410295214886</v>
      </c>
      <c r="O29" s="41"/>
      <c r="P29" s="41"/>
      <c r="Q29" s="41"/>
      <c r="R29" s="41"/>
    </row>
    <row r="30" spans="2:18" ht="17.25" customHeight="1">
      <c r="B30" s="1"/>
      <c r="C30" s="48" t="s">
        <v>1142</v>
      </c>
      <c r="D30" s="41"/>
      <c r="E30" s="41"/>
      <c r="F30" s="41"/>
      <c r="G30" s="41"/>
      <c r="H30" s="41"/>
      <c r="I30" s="41"/>
      <c r="J30" s="41"/>
      <c r="K30" s="41"/>
      <c r="L30" s="41"/>
      <c r="M30" s="41"/>
      <c r="N30" s="41"/>
      <c r="O30" s="122">
        <v>7.534725797533566</v>
      </c>
      <c r="P30" s="41"/>
      <c r="Q30" s="41"/>
      <c r="R30" s="41"/>
    </row>
    <row r="31" spans="2:18" ht="17.25" customHeight="1">
      <c r="B31" s="1"/>
      <c r="C31" s="125" t="s">
        <v>1143</v>
      </c>
      <c r="D31" s="126"/>
      <c r="E31" s="126"/>
      <c r="F31" s="126"/>
      <c r="G31" s="126"/>
      <c r="H31" s="126"/>
      <c r="I31" s="126"/>
      <c r="J31" s="126"/>
      <c r="K31" s="126"/>
      <c r="L31" s="126"/>
      <c r="M31" s="126"/>
      <c r="N31" s="126"/>
      <c r="O31" s="127">
        <v>7.260653975276894</v>
      </c>
      <c r="P31" s="126"/>
      <c r="Q31" s="126"/>
      <c r="R31" s="1"/>
    </row>
    <row r="32" spans="2:18" ht="15" customHeight="1">
      <c r="B32" s="1"/>
      <c r="C32" s="1"/>
      <c r="D32" s="1"/>
      <c r="E32" s="1"/>
      <c r="F32" s="1"/>
      <c r="G32" s="1"/>
      <c r="H32" s="1"/>
      <c r="I32" s="1"/>
      <c r="J32" s="1"/>
      <c r="K32" s="1"/>
      <c r="L32" s="1"/>
      <c r="M32" s="1"/>
      <c r="N32" s="1"/>
      <c r="O32" s="1"/>
      <c r="P32" s="1"/>
      <c r="Q32" s="1"/>
      <c r="R32" s="1"/>
    </row>
    <row r="33" spans="2:18" ht="18.75" customHeight="1">
      <c r="B33" s="68" t="s">
        <v>1122</v>
      </c>
      <c r="C33" s="69"/>
      <c r="D33" s="69"/>
      <c r="E33" s="69"/>
      <c r="F33" s="69"/>
      <c r="G33" s="69"/>
      <c r="H33" s="69"/>
      <c r="I33" s="69"/>
      <c r="J33" s="69"/>
      <c r="K33" s="69"/>
      <c r="L33" s="69"/>
      <c r="M33" s="69"/>
      <c r="N33" s="69"/>
      <c r="O33" s="69"/>
      <c r="P33" s="69"/>
      <c r="Q33" s="70"/>
      <c r="R33" s="1"/>
    </row>
    <row r="34" spans="2:18" ht="7.5" customHeight="1">
      <c r="B34" s="1"/>
      <c r="C34" s="1"/>
      <c r="D34" s="1"/>
      <c r="E34" s="1"/>
      <c r="F34" s="1"/>
      <c r="G34" s="1"/>
      <c r="H34" s="1"/>
      <c r="I34" s="1"/>
      <c r="J34" s="1"/>
      <c r="K34" s="1"/>
      <c r="L34" s="1"/>
      <c r="M34" s="1"/>
      <c r="N34" s="1"/>
      <c r="O34" s="1"/>
      <c r="P34" s="1"/>
      <c r="Q34" s="1"/>
      <c r="R34" s="1"/>
    </row>
    <row r="35" spans="2:18" ht="15" customHeight="1">
      <c r="B35" s="1"/>
      <c r="C35" s="50" t="s">
        <v>1123</v>
      </c>
      <c r="D35" s="51"/>
      <c r="E35" s="51"/>
      <c r="F35" s="51"/>
      <c r="G35" s="51"/>
      <c r="H35" s="51"/>
      <c r="I35" s="51"/>
      <c r="J35" s="51"/>
      <c r="K35" s="51"/>
      <c r="L35" s="51"/>
      <c r="M35" s="51"/>
      <c r="N35" s="51"/>
      <c r="O35" s="51"/>
      <c r="P35" s="52">
        <v>120458225.17</v>
      </c>
      <c r="Q35" s="51"/>
      <c r="R35" s="1"/>
    </row>
    <row r="36" spans="2:18" ht="7.5" customHeight="1">
      <c r="B36" s="1"/>
      <c r="C36" s="1"/>
      <c r="D36" s="1"/>
      <c r="E36" s="1"/>
      <c r="F36" s="1"/>
      <c r="G36" s="1"/>
      <c r="H36" s="1"/>
      <c r="I36" s="1"/>
      <c r="J36" s="1"/>
      <c r="K36" s="1"/>
      <c r="L36" s="1"/>
      <c r="M36" s="1"/>
      <c r="N36" s="1"/>
      <c r="O36" s="1"/>
      <c r="P36" s="1"/>
      <c r="Q36" s="1"/>
      <c r="R36" s="1"/>
    </row>
    <row r="37" spans="2:18" ht="18.75" customHeight="1">
      <c r="B37" s="68" t="s">
        <v>1124</v>
      </c>
      <c r="C37" s="69"/>
      <c r="D37" s="69"/>
      <c r="E37" s="69"/>
      <c r="F37" s="69"/>
      <c r="G37" s="69"/>
      <c r="H37" s="69"/>
      <c r="I37" s="69"/>
      <c r="J37" s="69"/>
      <c r="K37" s="69"/>
      <c r="L37" s="69"/>
      <c r="M37" s="69"/>
      <c r="N37" s="69"/>
      <c r="O37" s="69"/>
      <c r="P37" s="69"/>
      <c r="Q37" s="70"/>
      <c r="R37" s="1"/>
    </row>
    <row r="38" spans="2:18" ht="11.25" customHeight="1">
      <c r="B38" s="1"/>
      <c r="C38" s="1"/>
      <c r="D38" s="1"/>
      <c r="E38" s="1"/>
      <c r="F38" s="1"/>
      <c r="G38" s="1"/>
      <c r="H38" s="1"/>
      <c r="I38" s="1"/>
      <c r="J38" s="1"/>
      <c r="K38" s="1"/>
      <c r="L38" s="1"/>
      <c r="M38" s="1"/>
      <c r="N38" s="1"/>
      <c r="O38" s="1"/>
      <c r="P38" s="1"/>
      <c r="Q38" s="1"/>
      <c r="R38" s="1"/>
    </row>
    <row r="39" spans="2:18" ht="12.75" customHeight="1">
      <c r="B39" s="128"/>
      <c r="C39" s="129"/>
      <c r="D39" s="130" t="s">
        <v>1144</v>
      </c>
      <c r="E39" s="131"/>
      <c r="F39" s="131"/>
      <c r="G39" s="131"/>
      <c r="H39" s="130" t="s">
        <v>1144</v>
      </c>
      <c r="I39" s="131"/>
      <c r="J39" s="130" t="s">
        <v>1144</v>
      </c>
      <c r="K39" s="131"/>
      <c r="L39" s="131"/>
      <c r="M39" s="1"/>
      <c r="N39" s="1"/>
      <c r="O39" s="1"/>
      <c r="P39" s="1"/>
      <c r="Q39" s="1"/>
      <c r="R39" s="1"/>
    </row>
    <row r="40" spans="2:18" ht="9.75" customHeight="1">
      <c r="B40" s="132" t="s">
        <v>1013</v>
      </c>
      <c r="C40" s="133"/>
      <c r="D40" s="134" t="s">
        <v>1145</v>
      </c>
      <c r="E40" s="135"/>
      <c r="F40" s="135"/>
      <c r="G40" s="135"/>
      <c r="H40" s="134" t="s">
        <v>1146</v>
      </c>
      <c r="I40" s="135"/>
      <c r="J40" s="134" t="s">
        <v>1147</v>
      </c>
      <c r="K40" s="135"/>
      <c r="L40" s="135"/>
      <c r="M40" s="1"/>
      <c r="N40" s="1"/>
      <c r="O40" s="1"/>
      <c r="P40" s="1"/>
      <c r="Q40" s="1"/>
      <c r="R40" s="1"/>
    </row>
    <row r="41" spans="2:18" ht="13.5" customHeight="1">
      <c r="B41" s="128" t="s">
        <v>1148</v>
      </c>
      <c r="C41" s="129"/>
      <c r="D41" s="61" t="s">
        <v>1149</v>
      </c>
      <c r="E41" s="59"/>
      <c r="F41" s="59"/>
      <c r="G41" s="59"/>
      <c r="H41" s="61" t="s">
        <v>1149</v>
      </c>
      <c r="I41" s="59"/>
      <c r="J41" s="61" t="s">
        <v>1149</v>
      </c>
      <c r="K41" s="59"/>
      <c r="L41" s="59"/>
      <c r="M41" s="1"/>
      <c r="N41" s="1"/>
      <c r="O41" s="1"/>
      <c r="P41" s="1"/>
      <c r="Q41" s="1"/>
      <c r="R41" s="1"/>
    </row>
    <row r="42" spans="2:18" ht="12" customHeight="1">
      <c r="B42" s="136" t="s">
        <v>1150</v>
      </c>
      <c r="C42" s="129"/>
      <c r="D42" s="137" t="s">
        <v>1151</v>
      </c>
      <c r="E42" s="138"/>
      <c r="F42" s="138"/>
      <c r="G42" s="138"/>
      <c r="H42" s="137" t="s">
        <v>1152</v>
      </c>
      <c r="I42" s="138"/>
      <c r="J42" s="137" t="s">
        <v>1153</v>
      </c>
      <c r="K42" s="138"/>
      <c r="L42" s="138"/>
      <c r="M42" s="1"/>
      <c r="N42" s="1"/>
      <c r="O42" s="1"/>
      <c r="P42" s="1"/>
      <c r="Q42" s="1"/>
      <c r="R42" s="1"/>
    </row>
    <row r="43" spans="2:18" ht="12" customHeight="1">
      <c r="B43" s="128" t="s">
        <v>1017</v>
      </c>
      <c r="C43" s="129"/>
      <c r="D43" s="61" t="s">
        <v>1</v>
      </c>
      <c r="E43" s="59"/>
      <c r="F43" s="59"/>
      <c r="G43" s="59"/>
      <c r="H43" s="61" t="s">
        <v>1</v>
      </c>
      <c r="I43" s="59"/>
      <c r="J43" s="61" t="s">
        <v>1</v>
      </c>
      <c r="K43" s="59"/>
      <c r="L43" s="59"/>
      <c r="M43" s="1"/>
      <c r="N43" s="1"/>
      <c r="O43" s="1"/>
      <c r="P43" s="1"/>
      <c r="Q43" s="1"/>
      <c r="R43" s="1"/>
    </row>
    <row r="44" spans="2:18" ht="11.25" customHeight="1">
      <c r="B44" s="136" t="s">
        <v>1154</v>
      </c>
      <c r="C44" s="129"/>
      <c r="D44" s="58">
        <v>5000000</v>
      </c>
      <c r="E44" s="59"/>
      <c r="F44" s="59"/>
      <c r="G44" s="59"/>
      <c r="H44" s="58">
        <v>2000000</v>
      </c>
      <c r="I44" s="59"/>
      <c r="J44" s="58">
        <v>6000000</v>
      </c>
      <c r="K44" s="59"/>
      <c r="L44" s="59"/>
      <c r="M44" s="1"/>
      <c r="N44" s="1"/>
      <c r="O44" s="1"/>
      <c r="P44" s="1"/>
      <c r="Q44" s="1"/>
      <c r="R44" s="1"/>
    </row>
    <row r="45" spans="2:18" ht="12" customHeight="1">
      <c r="B45" s="136" t="s">
        <v>1015</v>
      </c>
      <c r="C45" s="129"/>
      <c r="D45" s="60">
        <v>42648</v>
      </c>
      <c r="E45" s="59"/>
      <c r="F45" s="59"/>
      <c r="G45" s="59"/>
      <c r="H45" s="60">
        <v>43385</v>
      </c>
      <c r="I45" s="59"/>
      <c r="J45" s="60">
        <v>43180</v>
      </c>
      <c r="K45" s="59"/>
      <c r="L45" s="59"/>
      <c r="M45" s="1"/>
      <c r="N45" s="1"/>
      <c r="O45" s="1"/>
      <c r="P45" s="1"/>
      <c r="Q45" s="1"/>
      <c r="R45" s="1"/>
    </row>
    <row r="46" spans="2:18" ht="11.25" customHeight="1">
      <c r="B46" s="136" t="s">
        <v>1016</v>
      </c>
      <c r="C46" s="129"/>
      <c r="D46" s="60">
        <v>44648</v>
      </c>
      <c r="E46" s="59"/>
      <c r="F46" s="59"/>
      <c r="G46" s="59"/>
      <c r="H46" s="60">
        <v>46195</v>
      </c>
      <c r="I46" s="59"/>
      <c r="J46" s="60">
        <v>46926</v>
      </c>
      <c r="K46" s="59"/>
      <c r="L46" s="59"/>
      <c r="M46" s="1"/>
      <c r="N46" s="1"/>
      <c r="O46" s="1"/>
      <c r="P46" s="1"/>
      <c r="Q46" s="1"/>
      <c r="R46" s="1"/>
    </row>
    <row r="47" spans="2:18" ht="10.5" customHeight="1">
      <c r="B47" s="136" t="s">
        <v>1018</v>
      </c>
      <c r="C47" s="129"/>
      <c r="D47" s="61" t="s">
        <v>1155</v>
      </c>
      <c r="E47" s="59"/>
      <c r="F47" s="59"/>
      <c r="G47" s="59"/>
      <c r="H47" s="61" t="s">
        <v>1155</v>
      </c>
      <c r="I47" s="59"/>
      <c r="J47" s="61" t="s">
        <v>1155</v>
      </c>
      <c r="K47" s="59"/>
      <c r="L47" s="59"/>
      <c r="M47" s="1"/>
      <c r="N47" s="1"/>
      <c r="O47" s="1"/>
      <c r="P47" s="1"/>
      <c r="Q47" s="1"/>
      <c r="R47" s="1"/>
    </row>
    <row r="48" spans="2:18" ht="12" customHeight="1">
      <c r="B48" s="128" t="s">
        <v>1019</v>
      </c>
      <c r="C48" s="129"/>
      <c r="D48" s="139">
        <v>0.04</v>
      </c>
      <c r="E48" s="59"/>
      <c r="F48" s="59"/>
      <c r="G48" s="59"/>
      <c r="H48" s="139">
        <v>0.01</v>
      </c>
      <c r="I48" s="59"/>
      <c r="J48" s="139">
        <v>0.008</v>
      </c>
      <c r="K48" s="59"/>
      <c r="L48" s="59"/>
      <c r="M48" s="1"/>
      <c r="N48" s="1"/>
      <c r="O48" s="1"/>
      <c r="P48" s="1"/>
      <c r="Q48" s="1"/>
      <c r="R48" s="1"/>
    </row>
    <row r="49" spans="2:18" ht="12" customHeight="1">
      <c r="B49" s="128" t="s">
        <v>1156</v>
      </c>
      <c r="C49" s="129"/>
      <c r="D49" s="61" t="s">
        <v>1157</v>
      </c>
      <c r="E49" s="59"/>
      <c r="F49" s="59"/>
      <c r="G49" s="59"/>
      <c r="H49" s="61" t="s">
        <v>1157</v>
      </c>
      <c r="I49" s="59"/>
      <c r="J49" s="61" t="s">
        <v>1157</v>
      </c>
      <c r="K49" s="59"/>
      <c r="L49" s="59"/>
      <c r="M49" s="1"/>
      <c r="N49" s="1"/>
      <c r="O49" s="1"/>
      <c r="P49" s="1"/>
      <c r="Q49" s="1"/>
      <c r="R49" s="1"/>
    </row>
    <row r="50" spans="2:18" ht="10.5" customHeight="1">
      <c r="B50" s="128" t="s">
        <v>1158</v>
      </c>
      <c r="C50" s="129"/>
      <c r="D50" s="61" t="s">
        <v>1159</v>
      </c>
      <c r="E50" s="59"/>
      <c r="F50" s="59"/>
      <c r="G50" s="59"/>
      <c r="H50" s="61" t="s">
        <v>1159</v>
      </c>
      <c r="I50" s="59"/>
      <c r="J50" s="61" t="s">
        <v>1159</v>
      </c>
      <c r="K50" s="59"/>
      <c r="L50" s="59"/>
      <c r="M50" s="1"/>
      <c r="N50" s="1"/>
      <c r="O50" s="1"/>
      <c r="P50" s="1"/>
      <c r="Q50" s="1"/>
      <c r="R50" s="1"/>
    </row>
    <row r="51" spans="2:18" ht="14.25" customHeight="1">
      <c r="B51" s="128" t="s">
        <v>1160</v>
      </c>
      <c r="C51" s="129"/>
      <c r="D51" s="61" t="s">
        <v>1161</v>
      </c>
      <c r="E51" s="59"/>
      <c r="F51" s="59"/>
      <c r="G51" s="59"/>
      <c r="H51" s="61" t="s">
        <v>1161</v>
      </c>
      <c r="I51" s="59"/>
      <c r="J51" s="61" t="s">
        <v>1161</v>
      </c>
      <c r="K51" s="59"/>
      <c r="L51" s="59"/>
      <c r="M51" s="1"/>
      <c r="N51" s="1"/>
      <c r="O51" s="1"/>
      <c r="P51" s="1"/>
      <c r="Q51" s="1"/>
      <c r="R51" s="1"/>
    </row>
    <row r="52" spans="2:18" ht="18" customHeight="1">
      <c r="B52" s="1"/>
      <c r="C52" s="1"/>
      <c r="D52" s="1"/>
      <c r="E52" s="1"/>
      <c r="F52" s="1"/>
      <c r="G52" s="1"/>
      <c r="H52" s="1"/>
      <c r="I52" s="1"/>
      <c r="J52" s="1"/>
      <c r="K52" s="1"/>
      <c r="L52" s="1"/>
      <c r="M52" s="1"/>
      <c r="N52" s="1"/>
      <c r="O52" s="1"/>
      <c r="P52" s="1"/>
      <c r="Q52" s="1"/>
      <c r="R52" s="1"/>
    </row>
    <row r="53" spans="2:18" ht="18.75" customHeight="1">
      <c r="B53" s="68" t="s">
        <v>1125</v>
      </c>
      <c r="C53" s="69"/>
      <c r="D53" s="69"/>
      <c r="E53" s="69"/>
      <c r="F53" s="69"/>
      <c r="G53" s="69"/>
      <c r="H53" s="69"/>
      <c r="I53" s="69"/>
      <c r="J53" s="69"/>
      <c r="K53" s="69"/>
      <c r="L53" s="69"/>
      <c r="M53" s="69"/>
      <c r="N53" s="69"/>
      <c r="O53" s="69"/>
      <c r="P53" s="69"/>
      <c r="Q53" s="70"/>
      <c r="R53" s="1"/>
    </row>
    <row r="54" spans="2:18" ht="5.25" customHeight="1">
      <c r="B54" s="1"/>
      <c r="C54" s="1"/>
      <c r="D54" s="1"/>
      <c r="E54" s="1"/>
      <c r="F54" s="1"/>
      <c r="G54" s="1"/>
      <c r="H54" s="1"/>
      <c r="I54" s="1"/>
      <c r="J54" s="1"/>
      <c r="K54" s="1"/>
      <c r="L54" s="1"/>
      <c r="M54" s="1"/>
      <c r="N54" s="1"/>
      <c r="O54" s="1"/>
      <c r="P54" s="1"/>
      <c r="Q54" s="1"/>
      <c r="R54" s="1"/>
    </row>
    <row r="55" spans="2:3" ht="18.75" customHeight="1">
      <c r="B55" s="50" t="s">
        <v>1126</v>
      </c>
      <c r="C55" s="51"/>
    </row>
  </sheetData>
  <sheetProtection/>
  <mergeCells count="104">
    <mergeCell ref="B50:C50"/>
    <mergeCell ref="D50:G50"/>
    <mergeCell ref="H50:I50"/>
    <mergeCell ref="J50:L50"/>
    <mergeCell ref="B51:C51"/>
    <mergeCell ref="D51:G51"/>
    <mergeCell ref="H51:I51"/>
    <mergeCell ref="J51:L51"/>
    <mergeCell ref="B48:C48"/>
    <mergeCell ref="D48:G48"/>
    <mergeCell ref="H48:I48"/>
    <mergeCell ref="J48:L48"/>
    <mergeCell ref="B49:C49"/>
    <mergeCell ref="D49:G49"/>
    <mergeCell ref="H49:I49"/>
    <mergeCell ref="J49:L49"/>
    <mergeCell ref="B46:C46"/>
    <mergeCell ref="D46:G46"/>
    <mergeCell ref="H46:I46"/>
    <mergeCell ref="J46:L46"/>
    <mergeCell ref="B47:C47"/>
    <mergeCell ref="D47:G47"/>
    <mergeCell ref="H47:I47"/>
    <mergeCell ref="J47:L47"/>
    <mergeCell ref="B44:C44"/>
    <mergeCell ref="D44:G44"/>
    <mergeCell ref="H44:I44"/>
    <mergeCell ref="J44:L44"/>
    <mergeCell ref="B45:C45"/>
    <mergeCell ref="D45:G45"/>
    <mergeCell ref="H45:I45"/>
    <mergeCell ref="J45:L45"/>
    <mergeCell ref="B42:C42"/>
    <mergeCell ref="D42:G42"/>
    <mergeCell ref="H42:I42"/>
    <mergeCell ref="J42:L42"/>
    <mergeCell ref="B43:C43"/>
    <mergeCell ref="D43:G43"/>
    <mergeCell ref="H43:I43"/>
    <mergeCell ref="J43:L43"/>
    <mergeCell ref="B40:C40"/>
    <mergeCell ref="D40:G40"/>
    <mergeCell ref="H40:I40"/>
    <mergeCell ref="J40:L40"/>
    <mergeCell ref="B41:C41"/>
    <mergeCell ref="D41:G41"/>
    <mergeCell ref="H41:I41"/>
    <mergeCell ref="J41:L41"/>
    <mergeCell ref="C31:N31"/>
    <mergeCell ref="O31:Q31"/>
    <mergeCell ref="B39:C39"/>
    <mergeCell ref="D39:G39"/>
    <mergeCell ref="H39:I39"/>
    <mergeCell ref="J39:L39"/>
    <mergeCell ref="C28:M28"/>
    <mergeCell ref="N28:R28"/>
    <mergeCell ref="C29:M29"/>
    <mergeCell ref="N29:R29"/>
    <mergeCell ref="C30:N30"/>
    <mergeCell ref="O30:R30"/>
    <mergeCell ref="C25:N25"/>
    <mergeCell ref="O25:R25"/>
    <mergeCell ref="C26:N26"/>
    <mergeCell ref="O26:R26"/>
    <mergeCell ref="C27:N27"/>
    <mergeCell ref="O27:R27"/>
    <mergeCell ref="C22:J22"/>
    <mergeCell ref="K22:Q22"/>
    <mergeCell ref="C23:N23"/>
    <mergeCell ref="O23:R23"/>
    <mergeCell ref="C24:N24"/>
    <mergeCell ref="O24:R24"/>
    <mergeCell ref="C19:J19"/>
    <mergeCell ref="K19:R19"/>
    <mergeCell ref="C20:I20"/>
    <mergeCell ref="J20:R20"/>
    <mergeCell ref="C21:K21"/>
    <mergeCell ref="L21:R21"/>
    <mergeCell ref="C16:P16"/>
    <mergeCell ref="Q16:R16"/>
    <mergeCell ref="C17:N17"/>
    <mergeCell ref="O17:R17"/>
    <mergeCell ref="C18:N18"/>
    <mergeCell ref="O18:R18"/>
    <mergeCell ref="P35:Q35"/>
    <mergeCell ref="C35:O35"/>
    <mergeCell ref="B37:Q37"/>
    <mergeCell ref="B53:Q53"/>
    <mergeCell ref="B55:C55"/>
    <mergeCell ref="F6:H6"/>
    <mergeCell ref="C12:O12"/>
    <mergeCell ref="P12:R12"/>
    <mergeCell ref="C13:O13"/>
    <mergeCell ref="P13:Q13"/>
    <mergeCell ref="H2:R2"/>
    <mergeCell ref="B4:R4"/>
    <mergeCell ref="B6:D6"/>
    <mergeCell ref="B8:R8"/>
    <mergeCell ref="C10:O10"/>
    <mergeCell ref="B33:Q33"/>
    <mergeCell ref="C14:P14"/>
    <mergeCell ref="Q14:R14"/>
    <mergeCell ref="C15:P15"/>
    <mergeCell ref="Q15:R15"/>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J291"/>
  <sheetViews>
    <sheetView showGridLines="0" zoomScalePageLayoutView="0" workbookViewId="0" topLeftCell="B41">
      <selection activeCell="B41" sqref="B41:I4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9" width="0.9921875" style="0" customWidth="1"/>
    <col min="20" max="20" width="2.00390625" style="0" customWidth="1"/>
    <col min="21" max="21" width="9.00390625" style="0" customWidth="1"/>
    <col min="22" max="26" width="0.9921875" style="0" customWidth="1"/>
    <col min="27" max="27" width="2.00390625" style="0" customWidth="1"/>
    <col min="28" max="28" width="17.00390625" style="0" customWidth="1"/>
    <col min="29" max="31" width="0.9921875" style="0" customWidth="1"/>
    <col min="32" max="33" width="2.00390625" style="0" customWidth="1"/>
    <col min="34" max="34" width="10.00390625" style="0" customWidth="1"/>
    <col min="35" max="36" width="0.9921875" style="0" customWidth="1"/>
  </cols>
  <sheetData>
    <row r="1" ht="0.75" customHeight="1"/>
    <row r="2" spans="2:36"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2:36" ht="22.5" customHeight="1">
      <c r="B3" s="1"/>
      <c r="C3" s="1"/>
      <c r="D3" s="1"/>
      <c r="E3" s="1"/>
      <c r="F3" s="1"/>
      <c r="G3" s="1"/>
      <c r="H3" s="1"/>
      <c r="I3" s="1"/>
      <c r="J3" s="1"/>
      <c r="K3" s="1"/>
      <c r="L3" s="1"/>
      <c r="M3" s="1"/>
      <c r="N3" s="31" t="s">
        <v>983</v>
      </c>
      <c r="O3" s="32"/>
      <c r="P3" s="32"/>
      <c r="Q3" s="32"/>
      <c r="R3" s="32"/>
      <c r="S3" s="32"/>
      <c r="T3" s="32"/>
      <c r="U3" s="32"/>
      <c r="V3" s="32"/>
      <c r="W3" s="32"/>
      <c r="X3" s="32"/>
      <c r="Y3" s="32"/>
      <c r="Z3" s="32"/>
      <c r="AA3" s="32"/>
      <c r="AB3" s="32"/>
      <c r="AC3" s="32"/>
      <c r="AD3" s="32"/>
      <c r="AE3" s="32"/>
      <c r="AF3" s="32"/>
      <c r="AG3" s="32"/>
      <c r="AH3" s="32"/>
      <c r="AI3" s="32"/>
      <c r="AJ3" s="32"/>
    </row>
    <row r="4" spans="2:36"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2:36" ht="34.5" customHeight="1">
      <c r="B5" s="33" t="s">
        <v>1162</v>
      </c>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row>
    <row r="6" spans="2:36"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2:36" ht="24" customHeight="1">
      <c r="B7" s="38" t="s">
        <v>1119</v>
      </c>
      <c r="C7" s="39"/>
      <c r="D7" s="39"/>
      <c r="E7" s="39"/>
      <c r="F7" s="39"/>
      <c r="G7" s="39"/>
      <c r="H7" s="39"/>
      <c r="I7" s="39"/>
      <c r="J7" s="39"/>
      <c r="K7" s="1"/>
      <c r="L7" s="40">
        <v>43524</v>
      </c>
      <c r="M7" s="41"/>
      <c r="N7" s="41"/>
      <c r="O7" s="41"/>
      <c r="P7" s="41"/>
      <c r="Q7" s="41"/>
      <c r="R7" s="41"/>
      <c r="S7" s="41"/>
      <c r="T7" s="41"/>
      <c r="U7" s="1"/>
      <c r="V7" s="1"/>
      <c r="W7" s="1"/>
      <c r="X7" s="1"/>
      <c r="Y7" s="1"/>
      <c r="Z7" s="1"/>
      <c r="AA7" s="1"/>
      <c r="AB7" s="1"/>
      <c r="AC7" s="1"/>
      <c r="AD7" s="1"/>
      <c r="AE7" s="1"/>
      <c r="AF7" s="1"/>
      <c r="AG7" s="1"/>
      <c r="AH7" s="1"/>
      <c r="AI7" s="1"/>
      <c r="AJ7" s="1"/>
    </row>
    <row r="8" spans="2:36" ht="5.25" customHeight="1">
      <c r="B8" s="39"/>
      <c r="C8" s="39"/>
      <c r="D8" s="39"/>
      <c r="E8" s="39"/>
      <c r="F8" s="39"/>
      <c r="G8" s="39"/>
      <c r="H8" s="39"/>
      <c r="I8" s="39"/>
      <c r="J8" s="39"/>
      <c r="K8" s="1"/>
      <c r="L8" s="1"/>
      <c r="M8" s="1"/>
      <c r="N8" s="1"/>
      <c r="O8" s="1"/>
      <c r="P8" s="1"/>
      <c r="Q8" s="1"/>
      <c r="R8" s="1"/>
      <c r="S8" s="1"/>
      <c r="T8" s="1"/>
      <c r="U8" s="1"/>
      <c r="V8" s="1"/>
      <c r="W8" s="1"/>
      <c r="X8" s="1"/>
      <c r="Y8" s="1"/>
      <c r="Z8" s="1"/>
      <c r="AA8" s="1"/>
      <c r="AB8" s="1"/>
      <c r="AC8" s="1"/>
      <c r="AD8" s="1"/>
      <c r="AE8" s="1"/>
      <c r="AF8" s="1"/>
      <c r="AG8" s="1"/>
      <c r="AH8" s="1"/>
      <c r="AI8" s="1"/>
      <c r="AJ8" s="1"/>
    </row>
    <row r="9" spans="2:36" ht="21" customHeight="1">
      <c r="B9" s="68" t="s">
        <v>1163</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70"/>
    </row>
    <row r="10" spans="2:36"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2:36" ht="15" customHeight="1">
      <c r="B11" s="140"/>
      <c r="C11" s="56"/>
      <c r="D11" s="56"/>
      <c r="E11" s="56"/>
      <c r="F11" s="56"/>
      <c r="G11" s="56"/>
      <c r="H11" s="56"/>
      <c r="I11" s="55" t="s">
        <v>1178</v>
      </c>
      <c r="J11" s="56"/>
      <c r="K11" s="56"/>
      <c r="L11" s="56"/>
      <c r="M11" s="56"/>
      <c r="N11" s="56"/>
      <c r="O11" s="56"/>
      <c r="P11" s="56"/>
      <c r="Q11" s="56"/>
      <c r="R11" s="56"/>
      <c r="S11" s="56"/>
      <c r="T11" s="56"/>
      <c r="U11" s="55" t="s">
        <v>1179</v>
      </c>
      <c r="V11" s="56"/>
      <c r="W11" s="56"/>
      <c r="X11" s="56"/>
      <c r="Y11" s="56"/>
      <c r="Z11" s="56"/>
      <c r="AA11" s="56"/>
      <c r="AB11" s="55" t="s">
        <v>1180</v>
      </c>
      <c r="AC11" s="56"/>
      <c r="AD11" s="56"/>
      <c r="AE11" s="56"/>
      <c r="AF11" s="56"/>
      <c r="AG11" s="56"/>
      <c r="AH11" s="55" t="s">
        <v>1179</v>
      </c>
      <c r="AI11" s="56"/>
      <c r="AJ11" s="1"/>
    </row>
    <row r="12" spans="2:36" ht="12" customHeight="1">
      <c r="B12" s="124" t="s">
        <v>580</v>
      </c>
      <c r="C12" s="59"/>
      <c r="D12" s="59"/>
      <c r="E12" s="59"/>
      <c r="F12" s="59"/>
      <c r="G12" s="59"/>
      <c r="H12" s="59"/>
      <c r="I12" s="141">
        <v>486946859.74999774</v>
      </c>
      <c r="J12" s="59"/>
      <c r="K12" s="59"/>
      <c r="L12" s="59"/>
      <c r="M12" s="59"/>
      <c r="N12" s="59"/>
      <c r="O12" s="59"/>
      <c r="P12" s="59"/>
      <c r="Q12" s="59"/>
      <c r="R12" s="59"/>
      <c r="S12" s="59"/>
      <c r="T12" s="59"/>
      <c r="U12" s="139">
        <v>0.1662791748220512</v>
      </c>
      <c r="V12" s="59"/>
      <c r="W12" s="59"/>
      <c r="X12" s="59"/>
      <c r="Y12" s="59"/>
      <c r="Z12" s="59"/>
      <c r="AA12" s="59"/>
      <c r="AB12" s="58">
        <v>6311</v>
      </c>
      <c r="AC12" s="59"/>
      <c r="AD12" s="59"/>
      <c r="AE12" s="59"/>
      <c r="AF12" s="59"/>
      <c r="AG12" s="59"/>
      <c r="AH12" s="139">
        <v>0.16641615905914617</v>
      </c>
      <c r="AI12" s="59"/>
      <c r="AJ12" s="1"/>
    </row>
    <row r="13" spans="2:36" ht="12" customHeight="1">
      <c r="B13" s="124" t="s">
        <v>584</v>
      </c>
      <c r="C13" s="59"/>
      <c r="D13" s="59"/>
      <c r="E13" s="59"/>
      <c r="F13" s="59"/>
      <c r="G13" s="59"/>
      <c r="H13" s="59"/>
      <c r="I13" s="141">
        <v>434519455.30000013</v>
      </c>
      <c r="J13" s="59"/>
      <c r="K13" s="59"/>
      <c r="L13" s="59"/>
      <c r="M13" s="59"/>
      <c r="N13" s="59"/>
      <c r="O13" s="59"/>
      <c r="P13" s="59"/>
      <c r="Q13" s="59"/>
      <c r="R13" s="59"/>
      <c r="S13" s="59"/>
      <c r="T13" s="59"/>
      <c r="U13" s="139">
        <v>0.148376634995666</v>
      </c>
      <c r="V13" s="59"/>
      <c r="W13" s="59"/>
      <c r="X13" s="59"/>
      <c r="Y13" s="59"/>
      <c r="Z13" s="59"/>
      <c r="AA13" s="59"/>
      <c r="AB13" s="58">
        <v>6020</v>
      </c>
      <c r="AC13" s="59"/>
      <c r="AD13" s="59"/>
      <c r="AE13" s="59"/>
      <c r="AF13" s="59"/>
      <c r="AG13" s="59"/>
      <c r="AH13" s="139">
        <v>0.15874271550246552</v>
      </c>
      <c r="AI13" s="59"/>
      <c r="AJ13" s="1"/>
    </row>
    <row r="14" spans="2:36" ht="12" customHeight="1">
      <c r="B14" s="124" t="s">
        <v>582</v>
      </c>
      <c r="C14" s="59"/>
      <c r="D14" s="59"/>
      <c r="E14" s="59"/>
      <c r="F14" s="59"/>
      <c r="G14" s="59"/>
      <c r="H14" s="59"/>
      <c r="I14" s="141">
        <v>420034807.7099996</v>
      </c>
      <c r="J14" s="59"/>
      <c r="K14" s="59"/>
      <c r="L14" s="59"/>
      <c r="M14" s="59"/>
      <c r="N14" s="59"/>
      <c r="O14" s="59"/>
      <c r="P14" s="59"/>
      <c r="Q14" s="59"/>
      <c r="R14" s="59"/>
      <c r="S14" s="59"/>
      <c r="T14" s="59"/>
      <c r="U14" s="139">
        <v>0.14343051982800678</v>
      </c>
      <c r="V14" s="59"/>
      <c r="W14" s="59"/>
      <c r="X14" s="59"/>
      <c r="Y14" s="59"/>
      <c r="Z14" s="59"/>
      <c r="AA14" s="59"/>
      <c r="AB14" s="58">
        <v>5084</v>
      </c>
      <c r="AC14" s="59"/>
      <c r="AD14" s="59"/>
      <c r="AE14" s="59"/>
      <c r="AF14" s="59"/>
      <c r="AG14" s="59"/>
      <c r="AH14" s="139">
        <v>0.134061123856235</v>
      </c>
      <c r="AI14" s="59"/>
      <c r="AJ14" s="1"/>
    </row>
    <row r="15" spans="2:36" ht="12" customHeight="1">
      <c r="B15" s="124" t="s">
        <v>586</v>
      </c>
      <c r="C15" s="59"/>
      <c r="D15" s="59"/>
      <c r="E15" s="59"/>
      <c r="F15" s="59"/>
      <c r="G15" s="59"/>
      <c r="H15" s="59"/>
      <c r="I15" s="141">
        <v>323558852.28</v>
      </c>
      <c r="J15" s="59"/>
      <c r="K15" s="59"/>
      <c r="L15" s="59"/>
      <c r="M15" s="59"/>
      <c r="N15" s="59"/>
      <c r="O15" s="59"/>
      <c r="P15" s="59"/>
      <c r="Q15" s="59"/>
      <c r="R15" s="59"/>
      <c r="S15" s="59"/>
      <c r="T15" s="59"/>
      <c r="U15" s="139">
        <v>0.11048659188624864</v>
      </c>
      <c r="V15" s="59"/>
      <c r="W15" s="59"/>
      <c r="X15" s="59"/>
      <c r="Y15" s="59"/>
      <c r="Z15" s="59"/>
      <c r="AA15" s="59"/>
      <c r="AB15" s="58">
        <v>3091</v>
      </c>
      <c r="AC15" s="59"/>
      <c r="AD15" s="59"/>
      <c r="AE15" s="59"/>
      <c r="AF15" s="59"/>
      <c r="AG15" s="59"/>
      <c r="AH15" s="139">
        <v>0.08150726472061809</v>
      </c>
      <c r="AI15" s="59"/>
      <c r="AJ15" s="1"/>
    </row>
    <row r="16" spans="2:36" ht="12" customHeight="1">
      <c r="B16" s="124" t="s">
        <v>588</v>
      </c>
      <c r="C16" s="59"/>
      <c r="D16" s="59"/>
      <c r="E16" s="59"/>
      <c r="F16" s="59"/>
      <c r="G16" s="59"/>
      <c r="H16" s="59"/>
      <c r="I16" s="141">
        <v>320795735.0999995</v>
      </c>
      <c r="J16" s="59"/>
      <c r="K16" s="59"/>
      <c r="L16" s="59"/>
      <c r="M16" s="59"/>
      <c r="N16" s="59"/>
      <c r="O16" s="59"/>
      <c r="P16" s="59"/>
      <c r="Q16" s="59"/>
      <c r="R16" s="59"/>
      <c r="S16" s="59"/>
      <c r="T16" s="59"/>
      <c r="U16" s="139">
        <v>0.10954306214490685</v>
      </c>
      <c r="V16" s="59"/>
      <c r="W16" s="59"/>
      <c r="X16" s="59"/>
      <c r="Y16" s="59"/>
      <c r="Z16" s="59"/>
      <c r="AA16" s="59"/>
      <c r="AB16" s="58">
        <v>4700</v>
      </c>
      <c r="AC16" s="59"/>
      <c r="AD16" s="59"/>
      <c r="AE16" s="59"/>
      <c r="AF16" s="59"/>
      <c r="AG16" s="59"/>
      <c r="AH16" s="139">
        <v>0.12393534266803787</v>
      </c>
      <c r="AI16" s="59"/>
      <c r="AJ16" s="1"/>
    </row>
    <row r="17" spans="2:36" ht="12" customHeight="1">
      <c r="B17" s="124" t="s">
        <v>592</v>
      </c>
      <c r="C17" s="59"/>
      <c r="D17" s="59"/>
      <c r="E17" s="59"/>
      <c r="F17" s="59"/>
      <c r="G17" s="59"/>
      <c r="H17" s="59"/>
      <c r="I17" s="141">
        <v>236394800.2100003</v>
      </c>
      <c r="J17" s="59"/>
      <c r="K17" s="59"/>
      <c r="L17" s="59"/>
      <c r="M17" s="59"/>
      <c r="N17" s="59"/>
      <c r="O17" s="59"/>
      <c r="P17" s="59"/>
      <c r="Q17" s="59"/>
      <c r="R17" s="59"/>
      <c r="S17" s="59"/>
      <c r="T17" s="59"/>
      <c r="U17" s="139">
        <v>0.08072242694269205</v>
      </c>
      <c r="V17" s="59"/>
      <c r="W17" s="59"/>
      <c r="X17" s="59"/>
      <c r="Y17" s="59"/>
      <c r="Z17" s="59"/>
      <c r="AA17" s="59"/>
      <c r="AB17" s="58">
        <v>3206</v>
      </c>
      <c r="AC17" s="59"/>
      <c r="AD17" s="59"/>
      <c r="AE17" s="59"/>
      <c r="AF17" s="59"/>
      <c r="AG17" s="59"/>
      <c r="AH17" s="139">
        <v>0.08453972523270838</v>
      </c>
      <c r="AI17" s="59"/>
      <c r="AJ17" s="1"/>
    </row>
    <row r="18" spans="2:36" ht="12" customHeight="1">
      <c r="B18" s="124" t="s">
        <v>590</v>
      </c>
      <c r="C18" s="59"/>
      <c r="D18" s="59"/>
      <c r="E18" s="59"/>
      <c r="F18" s="59"/>
      <c r="G18" s="59"/>
      <c r="H18" s="59"/>
      <c r="I18" s="141">
        <v>189493822.1900002</v>
      </c>
      <c r="J18" s="59"/>
      <c r="K18" s="59"/>
      <c r="L18" s="59"/>
      <c r="M18" s="59"/>
      <c r="N18" s="59"/>
      <c r="O18" s="59"/>
      <c r="P18" s="59"/>
      <c r="Q18" s="59"/>
      <c r="R18" s="59"/>
      <c r="S18" s="59"/>
      <c r="T18" s="59"/>
      <c r="U18" s="139">
        <v>0.06470701218569645</v>
      </c>
      <c r="V18" s="59"/>
      <c r="W18" s="59"/>
      <c r="X18" s="59"/>
      <c r="Y18" s="59"/>
      <c r="Z18" s="59"/>
      <c r="AA18" s="59"/>
      <c r="AB18" s="58">
        <v>2876</v>
      </c>
      <c r="AC18" s="59"/>
      <c r="AD18" s="59"/>
      <c r="AE18" s="59"/>
      <c r="AF18" s="59"/>
      <c r="AG18" s="59"/>
      <c r="AH18" s="139">
        <v>0.07583788202410147</v>
      </c>
      <c r="AI18" s="59"/>
      <c r="AJ18" s="1"/>
    </row>
    <row r="19" spans="2:36" ht="12" customHeight="1">
      <c r="B19" s="124" t="s">
        <v>594</v>
      </c>
      <c r="C19" s="59"/>
      <c r="D19" s="59"/>
      <c r="E19" s="59"/>
      <c r="F19" s="59"/>
      <c r="G19" s="59"/>
      <c r="H19" s="59"/>
      <c r="I19" s="141">
        <v>183737664.26999986</v>
      </c>
      <c r="J19" s="59"/>
      <c r="K19" s="59"/>
      <c r="L19" s="59"/>
      <c r="M19" s="59"/>
      <c r="N19" s="59"/>
      <c r="O19" s="59"/>
      <c r="P19" s="59"/>
      <c r="Q19" s="59"/>
      <c r="R19" s="59"/>
      <c r="S19" s="59"/>
      <c r="T19" s="59"/>
      <c r="U19" s="139">
        <v>0.06274144002947706</v>
      </c>
      <c r="V19" s="59"/>
      <c r="W19" s="59"/>
      <c r="X19" s="59"/>
      <c r="Y19" s="59"/>
      <c r="Z19" s="59"/>
      <c r="AA19" s="59"/>
      <c r="AB19" s="58">
        <v>2556</v>
      </c>
      <c r="AC19" s="59"/>
      <c r="AD19" s="59"/>
      <c r="AE19" s="59"/>
      <c r="AF19" s="59"/>
      <c r="AG19" s="59"/>
      <c r="AH19" s="139">
        <v>0.06739973103393719</v>
      </c>
      <c r="AI19" s="59"/>
      <c r="AJ19" s="1"/>
    </row>
    <row r="20" spans="2:36" ht="12" customHeight="1">
      <c r="B20" s="124" t="s">
        <v>596</v>
      </c>
      <c r="C20" s="59"/>
      <c r="D20" s="59"/>
      <c r="E20" s="59"/>
      <c r="F20" s="59"/>
      <c r="G20" s="59"/>
      <c r="H20" s="59"/>
      <c r="I20" s="141">
        <v>157165168.43999967</v>
      </c>
      <c r="J20" s="59"/>
      <c r="K20" s="59"/>
      <c r="L20" s="59"/>
      <c r="M20" s="59"/>
      <c r="N20" s="59"/>
      <c r="O20" s="59"/>
      <c r="P20" s="59"/>
      <c r="Q20" s="59"/>
      <c r="R20" s="59"/>
      <c r="S20" s="59"/>
      <c r="T20" s="59"/>
      <c r="U20" s="139">
        <v>0.05366765180986866</v>
      </c>
      <c r="V20" s="59"/>
      <c r="W20" s="59"/>
      <c r="X20" s="59"/>
      <c r="Y20" s="59"/>
      <c r="Z20" s="59"/>
      <c r="AA20" s="59"/>
      <c r="AB20" s="58">
        <v>1733</v>
      </c>
      <c r="AC20" s="59"/>
      <c r="AD20" s="59"/>
      <c r="AE20" s="59"/>
      <c r="AF20" s="59"/>
      <c r="AG20" s="59"/>
      <c r="AH20" s="139">
        <v>0.04569786145610843</v>
      </c>
      <c r="AI20" s="59"/>
      <c r="AJ20" s="1"/>
    </row>
    <row r="21" spans="2:36" ht="12" customHeight="1">
      <c r="B21" s="124" t="s">
        <v>598</v>
      </c>
      <c r="C21" s="59"/>
      <c r="D21" s="59"/>
      <c r="E21" s="59"/>
      <c r="F21" s="59"/>
      <c r="G21" s="59"/>
      <c r="H21" s="59"/>
      <c r="I21" s="141">
        <v>103946407.28999999</v>
      </c>
      <c r="J21" s="59"/>
      <c r="K21" s="59"/>
      <c r="L21" s="59"/>
      <c r="M21" s="59"/>
      <c r="N21" s="59"/>
      <c r="O21" s="59"/>
      <c r="P21" s="59"/>
      <c r="Q21" s="59"/>
      <c r="R21" s="59"/>
      <c r="S21" s="59"/>
      <c r="T21" s="59"/>
      <c r="U21" s="139">
        <v>0.0354948850861711</v>
      </c>
      <c r="V21" s="59"/>
      <c r="W21" s="59"/>
      <c r="X21" s="59"/>
      <c r="Y21" s="59"/>
      <c r="Z21" s="59"/>
      <c r="AA21" s="59"/>
      <c r="AB21" s="58">
        <v>1396</v>
      </c>
      <c r="AC21" s="59"/>
      <c r="AD21" s="59"/>
      <c r="AE21" s="59"/>
      <c r="AF21" s="59"/>
      <c r="AG21" s="59"/>
      <c r="AH21" s="139">
        <v>0.03681143369459167</v>
      </c>
      <c r="AI21" s="59"/>
      <c r="AJ21" s="1"/>
    </row>
    <row r="22" spans="2:36" ht="12" customHeight="1">
      <c r="B22" s="124" t="s">
        <v>532</v>
      </c>
      <c r="C22" s="59"/>
      <c r="D22" s="59"/>
      <c r="E22" s="59"/>
      <c r="F22" s="59"/>
      <c r="G22" s="59"/>
      <c r="H22" s="59"/>
      <c r="I22" s="141">
        <v>70995966.9000001</v>
      </c>
      <c r="J22" s="59"/>
      <c r="K22" s="59"/>
      <c r="L22" s="59"/>
      <c r="M22" s="59"/>
      <c r="N22" s="59"/>
      <c r="O22" s="59"/>
      <c r="P22" s="59"/>
      <c r="Q22" s="59"/>
      <c r="R22" s="59"/>
      <c r="S22" s="59"/>
      <c r="T22" s="59"/>
      <c r="U22" s="139">
        <v>0.02424320139960761</v>
      </c>
      <c r="V22" s="59"/>
      <c r="W22" s="59"/>
      <c r="X22" s="59"/>
      <c r="Y22" s="59"/>
      <c r="Z22" s="59"/>
      <c r="AA22" s="59"/>
      <c r="AB22" s="58">
        <v>941</v>
      </c>
      <c r="AC22" s="59"/>
      <c r="AD22" s="59"/>
      <c r="AE22" s="59"/>
      <c r="AF22" s="59"/>
      <c r="AG22" s="59"/>
      <c r="AH22" s="139">
        <v>0.024813437755451837</v>
      </c>
      <c r="AI22" s="59"/>
      <c r="AJ22" s="1"/>
    </row>
    <row r="23" spans="2:36" ht="12" customHeight="1">
      <c r="B23" s="124" t="s">
        <v>62</v>
      </c>
      <c r="C23" s="59"/>
      <c r="D23" s="59"/>
      <c r="E23" s="59"/>
      <c r="F23" s="59"/>
      <c r="G23" s="59"/>
      <c r="H23" s="59"/>
      <c r="I23" s="141">
        <v>900214.44</v>
      </c>
      <c r="J23" s="59"/>
      <c r="K23" s="59"/>
      <c r="L23" s="59"/>
      <c r="M23" s="59"/>
      <c r="N23" s="59"/>
      <c r="O23" s="59"/>
      <c r="P23" s="59"/>
      <c r="Q23" s="59"/>
      <c r="R23" s="59"/>
      <c r="S23" s="59"/>
      <c r="T23" s="59"/>
      <c r="U23" s="139">
        <v>0.00030739886960754885</v>
      </c>
      <c r="V23" s="59"/>
      <c r="W23" s="59"/>
      <c r="X23" s="59"/>
      <c r="Y23" s="59"/>
      <c r="Z23" s="59"/>
      <c r="AA23" s="59"/>
      <c r="AB23" s="58">
        <v>9</v>
      </c>
      <c r="AC23" s="59"/>
      <c r="AD23" s="59"/>
      <c r="AE23" s="59"/>
      <c r="AF23" s="59"/>
      <c r="AG23" s="59"/>
      <c r="AH23" s="139">
        <v>0.00023732299659837039</v>
      </c>
      <c r="AI23" s="59"/>
      <c r="AJ23" s="1"/>
    </row>
    <row r="24" spans="2:36" ht="13.5" customHeight="1">
      <c r="B24" s="142"/>
      <c r="C24" s="143"/>
      <c r="D24" s="143"/>
      <c r="E24" s="143"/>
      <c r="F24" s="143"/>
      <c r="G24" s="143"/>
      <c r="H24" s="143"/>
      <c r="I24" s="144">
        <v>2928489753.8799973</v>
      </c>
      <c r="J24" s="143"/>
      <c r="K24" s="143"/>
      <c r="L24" s="143"/>
      <c r="M24" s="143"/>
      <c r="N24" s="143"/>
      <c r="O24" s="143"/>
      <c r="P24" s="143"/>
      <c r="Q24" s="143"/>
      <c r="R24" s="143"/>
      <c r="S24" s="143"/>
      <c r="T24" s="143"/>
      <c r="U24" s="145">
        <v>1.0000000000000022</v>
      </c>
      <c r="V24" s="143"/>
      <c r="W24" s="143"/>
      <c r="X24" s="143"/>
      <c r="Y24" s="143"/>
      <c r="Z24" s="143"/>
      <c r="AA24" s="143"/>
      <c r="AB24" s="146">
        <v>37923</v>
      </c>
      <c r="AC24" s="143"/>
      <c r="AD24" s="143"/>
      <c r="AE24" s="143"/>
      <c r="AF24" s="143"/>
      <c r="AG24" s="143"/>
      <c r="AH24" s="145">
        <v>1</v>
      </c>
      <c r="AI24" s="143"/>
      <c r="AJ24" s="1"/>
    </row>
    <row r="25" spans="2:36"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2:36" ht="18.75" customHeight="1">
      <c r="B26" s="68" t="s">
        <v>1164</v>
      </c>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70"/>
    </row>
    <row r="27" spans="2:36"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2:36" ht="13.5" customHeight="1">
      <c r="B28" s="55" t="s">
        <v>1181</v>
      </c>
      <c r="C28" s="56"/>
      <c r="D28" s="56"/>
      <c r="E28" s="56"/>
      <c r="F28" s="56"/>
      <c r="G28" s="56"/>
      <c r="H28" s="56"/>
      <c r="I28" s="56"/>
      <c r="J28" s="55" t="s">
        <v>1178</v>
      </c>
      <c r="K28" s="56"/>
      <c r="L28" s="56"/>
      <c r="M28" s="56"/>
      <c r="N28" s="56"/>
      <c r="O28" s="56"/>
      <c r="P28" s="56"/>
      <c r="Q28" s="56"/>
      <c r="R28" s="56"/>
      <c r="S28" s="56"/>
      <c r="T28" s="56"/>
      <c r="U28" s="55" t="s">
        <v>1179</v>
      </c>
      <c r="V28" s="56"/>
      <c r="W28" s="56"/>
      <c r="X28" s="56"/>
      <c r="Y28" s="56"/>
      <c r="Z28" s="56"/>
      <c r="AA28" s="56"/>
      <c r="AB28" s="55" t="s">
        <v>1180</v>
      </c>
      <c r="AC28" s="56"/>
      <c r="AD28" s="56"/>
      <c r="AE28" s="56"/>
      <c r="AF28" s="56"/>
      <c r="AG28" s="55" t="s">
        <v>1179</v>
      </c>
      <c r="AH28" s="56"/>
      <c r="AI28" s="56"/>
      <c r="AJ28" s="1"/>
    </row>
    <row r="29" spans="2:36" ht="12.75" customHeight="1">
      <c r="B29" s="61" t="s">
        <v>1182</v>
      </c>
      <c r="C29" s="59"/>
      <c r="D29" s="59"/>
      <c r="E29" s="59"/>
      <c r="F29" s="59"/>
      <c r="G29" s="59"/>
      <c r="H29" s="59"/>
      <c r="I29" s="59"/>
      <c r="J29" s="141">
        <v>249285647.28000042</v>
      </c>
      <c r="K29" s="59"/>
      <c r="L29" s="59"/>
      <c r="M29" s="59"/>
      <c r="N29" s="59"/>
      <c r="O29" s="59"/>
      <c r="P29" s="59"/>
      <c r="Q29" s="59"/>
      <c r="R29" s="59"/>
      <c r="S29" s="59"/>
      <c r="T29" s="59"/>
      <c r="U29" s="139">
        <v>0.08512430236428781</v>
      </c>
      <c r="V29" s="59"/>
      <c r="W29" s="59"/>
      <c r="X29" s="59"/>
      <c r="Y29" s="59"/>
      <c r="Z29" s="59"/>
      <c r="AA29" s="59"/>
      <c r="AB29" s="58">
        <v>2600</v>
      </c>
      <c r="AC29" s="59"/>
      <c r="AD29" s="59"/>
      <c r="AE29" s="59"/>
      <c r="AF29" s="59"/>
      <c r="AG29" s="139">
        <v>0.06855997679508477</v>
      </c>
      <c r="AH29" s="59"/>
      <c r="AI29" s="59"/>
      <c r="AJ29" s="1"/>
    </row>
    <row r="30" spans="2:36" ht="12.75" customHeight="1">
      <c r="B30" s="61" t="s">
        <v>1183</v>
      </c>
      <c r="C30" s="59"/>
      <c r="D30" s="59"/>
      <c r="E30" s="59"/>
      <c r="F30" s="59"/>
      <c r="G30" s="59"/>
      <c r="H30" s="59"/>
      <c r="I30" s="59"/>
      <c r="J30" s="141">
        <v>487873392.7299995</v>
      </c>
      <c r="K30" s="59"/>
      <c r="L30" s="59"/>
      <c r="M30" s="59"/>
      <c r="N30" s="59"/>
      <c r="O30" s="59"/>
      <c r="P30" s="59"/>
      <c r="Q30" s="59"/>
      <c r="R30" s="59"/>
      <c r="S30" s="59"/>
      <c r="T30" s="59"/>
      <c r="U30" s="139">
        <v>0.1665955607608351</v>
      </c>
      <c r="V30" s="59"/>
      <c r="W30" s="59"/>
      <c r="X30" s="59"/>
      <c r="Y30" s="59"/>
      <c r="Z30" s="59"/>
      <c r="AA30" s="59"/>
      <c r="AB30" s="58">
        <v>5496</v>
      </c>
      <c r="AC30" s="59"/>
      <c r="AD30" s="59"/>
      <c r="AE30" s="59"/>
      <c r="AF30" s="59"/>
      <c r="AG30" s="139">
        <v>0.1449252432560715</v>
      </c>
      <c r="AH30" s="59"/>
      <c r="AI30" s="59"/>
      <c r="AJ30" s="1"/>
    </row>
    <row r="31" spans="2:36" ht="12.75" customHeight="1">
      <c r="B31" s="61" t="s">
        <v>1184</v>
      </c>
      <c r="C31" s="59"/>
      <c r="D31" s="59"/>
      <c r="E31" s="59"/>
      <c r="F31" s="59"/>
      <c r="G31" s="59"/>
      <c r="H31" s="59"/>
      <c r="I31" s="59"/>
      <c r="J31" s="141">
        <v>1188423369.910006</v>
      </c>
      <c r="K31" s="59"/>
      <c r="L31" s="59"/>
      <c r="M31" s="59"/>
      <c r="N31" s="59"/>
      <c r="O31" s="59"/>
      <c r="P31" s="59"/>
      <c r="Q31" s="59"/>
      <c r="R31" s="59"/>
      <c r="S31" s="59"/>
      <c r="T31" s="59"/>
      <c r="U31" s="139">
        <v>0.4058144196459775</v>
      </c>
      <c r="V31" s="59"/>
      <c r="W31" s="59"/>
      <c r="X31" s="59"/>
      <c r="Y31" s="59"/>
      <c r="Z31" s="59"/>
      <c r="AA31" s="59"/>
      <c r="AB31" s="58">
        <v>15205</v>
      </c>
      <c r="AC31" s="59"/>
      <c r="AD31" s="59"/>
      <c r="AE31" s="59"/>
      <c r="AF31" s="59"/>
      <c r="AG31" s="139">
        <v>0.4009440181420246</v>
      </c>
      <c r="AH31" s="59"/>
      <c r="AI31" s="59"/>
      <c r="AJ31" s="1"/>
    </row>
    <row r="32" spans="2:36" ht="12.75" customHeight="1">
      <c r="B32" s="61" t="s">
        <v>1185</v>
      </c>
      <c r="C32" s="59"/>
      <c r="D32" s="59"/>
      <c r="E32" s="59"/>
      <c r="F32" s="59"/>
      <c r="G32" s="59"/>
      <c r="H32" s="59"/>
      <c r="I32" s="59"/>
      <c r="J32" s="141">
        <v>807219537.3199997</v>
      </c>
      <c r="K32" s="59"/>
      <c r="L32" s="59"/>
      <c r="M32" s="59"/>
      <c r="N32" s="59"/>
      <c r="O32" s="59"/>
      <c r="P32" s="59"/>
      <c r="Q32" s="59"/>
      <c r="R32" s="59"/>
      <c r="S32" s="59"/>
      <c r="T32" s="59"/>
      <c r="U32" s="139">
        <v>0.27564362697547456</v>
      </c>
      <c r="V32" s="59"/>
      <c r="W32" s="59"/>
      <c r="X32" s="59"/>
      <c r="Y32" s="59"/>
      <c r="Z32" s="59"/>
      <c r="AA32" s="59"/>
      <c r="AB32" s="58">
        <v>10595</v>
      </c>
      <c r="AC32" s="59"/>
      <c r="AD32" s="59"/>
      <c r="AE32" s="59"/>
      <c r="AF32" s="59"/>
      <c r="AG32" s="139">
        <v>0.2793819054399705</v>
      </c>
      <c r="AH32" s="59"/>
      <c r="AI32" s="59"/>
      <c r="AJ32" s="1"/>
    </row>
    <row r="33" spans="2:36" ht="12.75" customHeight="1">
      <c r="B33" s="61" t="s">
        <v>1186</v>
      </c>
      <c r="C33" s="59"/>
      <c r="D33" s="59"/>
      <c r="E33" s="59"/>
      <c r="F33" s="59"/>
      <c r="G33" s="59"/>
      <c r="H33" s="59"/>
      <c r="I33" s="59"/>
      <c r="J33" s="141">
        <v>134621199.0999999</v>
      </c>
      <c r="K33" s="59"/>
      <c r="L33" s="59"/>
      <c r="M33" s="59"/>
      <c r="N33" s="59"/>
      <c r="O33" s="59"/>
      <c r="P33" s="59"/>
      <c r="Q33" s="59"/>
      <c r="R33" s="59"/>
      <c r="S33" s="59"/>
      <c r="T33" s="59"/>
      <c r="U33" s="139">
        <v>0.045969496366390895</v>
      </c>
      <c r="V33" s="59"/>
      <c r="W33" s="59"/>
      <c r="X33" s="59"/>
      <c r="Y33" s="59"/>
      <c r="Z33" s="59"/>
      <c r="AA33" s="59"/>
      <c r="AB33" s="58">
        <v>2286</v>
      </c>
      <c r="AC33" s="59"/>
      <c r="AD33" s="59"/>
      <c r="AE33" s="59"/>
      <c r="AF33" s="59"/>
      <c r="AG33" s="139">
        <v>0.060280041135986076</v>
      </c>
      <c r="AH33" s="59"/>
      <c r="AI33" s="59"/>
      <c r="AJ33" s="1"/>
    </row>
    <row r="34" spans="2:36" ht="12.75" customHeight="1">
      <c r="B34" s="61" t="s">
        <v>1187</v>
      </c>
      <c r="C34" s="59"/>
      <c r="D34" s="59"/>
      <c r="E34" s="59"/>
      <c r="F34" s="59"/>
      <c r="G34" s="59"/>
      <c r="H34" s="59"/>
      <c r="I34" s="59"/>
      <c r="J34" s="141">
        <v>12824684.409999987</v>
      </c>
      <c r="K34" s="59"/>
      <c r="L34" s="59"/>
      <c r="M34" s="59"/>
      <c r="N34" s="59"/>
      <c r="O34" s="59"/>
      <c r="P34" s="59"/>
      <c r="Q34" s="59"/>
      <c r="R34" s="59"/>
      <c r="S34" s="59"/>
      <c r="T34" s="59"/>
      <c r="U34" s="139">
        <v>0.004379282663703482</v>
      </c>
      <c r="V34" s="59"/>
      <c r="W34" s="59"/>
      <c r="X34" s="59"/>
      <c r="Y34" s="59"/>
      <c r="Z34" s="59"/>
      <c r="AA34" s="59"/>
      <c r="AB34" s="58">
        <v>245</v>
      </c>
      <c r="AC34" s="59"/>
      <c r="AD34" s="59"/>
      <c r="AE34" s="59"/>
      <c r="AF34" s="59"/>
      <c r="AG34" s="139">
        <v>0.0064604593518445275</v>
      </c>
      <c r="AH34" s="59"/>
      <c r="AI34" s="59"/>
      <c r="AJ34" s="1"/>
    </row>
    <row r="35" spans="2:36" ht="12.75" customHeight="1">
      <c r="B35" s="61" t="s">
        <v>1188</v>
      </c>
      <c r="C35" s="59"/>
      <c r="D35" s="59"/>
      <c r="E35" s="59"/>
      <c r="F35" s="59"/>
      <c r="G35" s="59"/>
      <c r="H35" s="59"/>
      <c r="I35" s="59"/>
      <c r="J35" s="141">
        <v>3428264.23</v>
      </c>
      <c r="K35" s="59"/>
      <c r="L35" s="59"/>
      <c r="M35" s="59"/>
      <c r="N35" s="59"/>
      <c r="O35" s="59"/>
      <c r="P35" s="59"/>
      <c r="Q35" s="59"/>
      <c r="R35" s="59"/>
      <c r="S35" s="59"/>
      <c r="T35" s="59"/>
      <c r="U35" s="139">
        <v>0.0011706594586707482</v>
      </c>
      <c r="V35" s="59"/>
      <c r="W35" s="59"/>
      <c r="X35" s="59"/>
      <c r="Y35" s="59"/>
      <c r="Z35" s="59"/>
      <c r="AA35" s="59"/>
      <c r="AB35" s="58">
        <v>103</v>
      </c>
      <c r="AC35" s="59"/>
      <c r="AD35" s="59"/>
      <c r="AE35" s="59"/>
      <c r="AF35" s="59"/>
      <c r="AG35" s="139">
        <v>0.002716029849959128</v>
      </c>
      <c r="AH35" s="59"/>
      <c r="AI35" s="59"/>
      <c r="AJ35" s="1"/>
    </row>
    <row r="36" spans="2:36" ht="12.75" customHeight="1">
      <c r="B36" s="61" t="s">
        <v>1189</v>
      </c>
      <c r="C36" s="59"/>
      <c r="D36" s="59"/>
      <c r="E36" s="59"/>
      <c r="F36" s="59"/>
      <c r="G36" s="59"/>
      <c r="H36" s="59"/>
      <c r="I36" s="59"/>
      <c r="J36" s="141">
        <v>6144921.390000003</v>
      </c>
      <c r="K36" s="59"/>
      <c r="L36" s="59"/>
      <c r="M36" s="59"/>
      <c r="N36" s="59"/>
      <c r="O36" s="59"/>
      <c r="P36" s="59"/>
      <c r="Q36" s="59"/>
      <c r="R36" s="59"/>
      <c r="S36" s="59"/>
      <c r="T36" s="59"/>
      <c r="U36" s="139">
        <v>0.0020983243604859782</v>
      </c>
      <c r="V36" s="59"/>
      <c r="W36" s="59"/>
      <c r="X36" s="59"/>
      <c r="Y36" s="59"/>
      <c r="Z36" s="59"/>
      <c r="AA36" s="59"/>
      <c r="AB36" s="58">
        <v>371</v>
      </c>
      <c r="AC36" s="59"/>
      <c r="AD36" s="59"/>
      <c r="AE36" s="59"/>
      <c r="AF36" s="59"/>
      <c r="AG36" s="139">
        <v>0.009782981304221712</v>
      </c>
      <c r="AH36" s="59"/>
      <c r="AI36" s="59"/>
      <c r="AJ36" s="1"/>
    </row>
    <row r="37" spans="2:36" ht="12.75" customHeight="1">
      <c r="B37" s="61" t="s">
        <v>1190</v>
      </c>
      <c r="C37" s="59"/>
      <c r="D37" s="59"/>
      <c r="E37" s="59"/>
      <c r="F37" s="59"/>
      <c r="G37" s="59"/>
      <c r="H37" s="59"/>
      <c r="I37" s="59"/>
      <c r="J37" s="141">
        <v>13735461.490000013</v>
      </c>
      <c r="K37" s="59"/>
      <c r="L37" s="59"/>
      <c r="M37" s="59"/>
      <c r="N37" s="59"/>
      <c r="O37" s="59"/>
      <c r="P37" s="59"/>
      <c r="Q37" s="59"/>
      <c r="R37" s="59"/>
      <c r="S37" s="59"/>
      <c r="T37" s="59"/>
      <c r="U37" s="139">
        <v>0.004690288389024297</v>
      </c>
      <c r="V37" s="59"/>
      <c r="W37" s="59"/>
      <c r="X37" s="59"/>
      <c r="Y37" s="59"/>
      <c r="Z37" s="59"/>
      <c r="AA37" s="59"/>
      <c r="AB37" s="58">
        <v>397</v>
      </c>
      <c r="AC37" s="59"/>
      <c r="AD37" s="59"/>
      <c r="AE37" s="59"/>
      <c r="AF37" s="59"/>
      <c r="AG37" s="139">
        <v>0.01046858107217256</v>
      </c>
      <c r="AH37" s="59"/>
      <c r="AI37" s="59"/>
      <c r="AJ37" s="1"/>
    </row>
    <row r="38" spans="2:36" ht="12.75" customHeight="1">
      <c r="B38" s="61" t="s">
        <v>1191</v>
      </c>
      <c r="C38" s="59"/>
      <c r="D38" s="59"/>
      <c r="E38" s="59"/>
      <c r="F38" s="59"/>
      <c r="G38" s="59"/>
      <c r="H38" s="59"/>
      <c r="I38" s="59"/>
      <c r="J38" s="141">
        <v>14342681.639999999</v>
      </c>
      <c r="K38" s="59"/>
      <c r="L38" s="59"/>
      <c r="M38" s="59"/>
      <c r="N38" s="59"/>
      <c r="O38" s="59"/>
      <c r="P38" s="59"/>
      <c r="Q38" s="59"/>
      <c r="R38" s="59"/>
      <c r="S38" s="59"/>
      <c r="T38" s="59"/>
      <c r="U38" s="139">
        <v>0.004897637637624354</v>
      </c>
      <c r="V38" s="59"/>
      <c r="W38" s="59"/>
      <c r="X38" s="59"/>
      <c r="Y38" s="59"/>
      <c r="Z38" s="59"/>
      <c r="AA38" s="59"/>
      <c r="AB38" s="58">
        <v>255</v>
      </c>
      <c r="AC38" s="59"/>
      <c r="AD38" s="59"/>
      <c r="AE38" s="59"/>
      <c r="AF38" s="59"/>
      <c r="AG38" s="139">
        <v>0.006724151570287161</v>
      </c>
      <c r="AH38" s="59"/>
      <c r="AI38" s="59"/>
      <c r="AJ38" s="1"/>
    </row>
    <row r="39" spans="2:36" ht="12.75" customHeight="1">
      <c r="B39" s="61" t="s">
        <v>1192</v>
      </c>
      <c r="C39" s="59"/>
      <c r="D39" s="59"/>
      <c r="E39" s="59"/>
      <c r="F39" s="59"/>
      <c r="G39" s="59"/>
      <c r="H39" s="59"/>
      <c r="I39" s="59"/>
      <c r="J39" s="141">
        <v>1996680.11</v>
      </c>
      <c r="K39" s="59"/>
      <c r="L39" s="59"/>
      <c r="M39" s="59"/>
      <c r="N39" s="59"/>
      <c r="O39" s="59"/>
      <c r="P39" s="59"/>
      <c r="Q39" s="59"/>
      <c r="R39" s="59"/>
      <c r="S39" s="59"/>
      <c r="T39" s="59"/>
      <c r="U39" s="139">
        <v>0.000681812223298567</v>
      </c>
      <c r="V39" s="59"/>
      <c r="W39" s="59"/>
      <c r="X39" s="59"/>
      <c r="Y39" s="59"/>
      <c r="Z39" s="59"/>
      <c r="AA39" s="59"/>
      <c r="AB39" s="58">
        <v>34</v>
      </c>
      <c r="AC39" s="59"/>
      <c r="AD39" s="59"/>
      <c r="AE39" s="59"/>
      <c r="AF39" s="59"/>
      <c r="AG39" s="139">
        <v>0.0008965535427049548</v>
      </c>
      <c r="AH39" s="59"/>
      <c r="AI39" s="59"/>
      <c r="AJ39" s="1"/>
    </row>
    <row r="40" spans="2:36" ht="12.75" customHeight="1">
      <c r="B40" s="61" t="s">
        <v>1193</v>
      </c>
      <c r="C40" s="59"/>
      <c r="D40" s="59"/>
      <c r="E40" s="59"/>
      <c r="F40" s="59"/>
      <c r="G40" s="59"/>
      <c r="H40" s="59"/>
      <c r="I40" s="59"/>
      <c r="J40" s="141">
        <v>591121.56</v>
      </c>
      <c r="K40" s="59"/>
      <c r="L40" s="59"/>
      <c r="M40" s="59"/>
      <c r="N40" s="59"/>
      <c r="O40" s="59"/>
      <c r="P40" s="59"/>
      <c r="Q40" s="59"/>
      <c r="R40" s="59"/>
      <c r="S40" s="59"/>
      <c r="T40" s="59"/>
      <c r="U40" s="139">
        <v>0.0002018520157759859</v>
      </c>
      <c r="V40" s="59"/>
      <c r="W40" s="59"/>
      <c r="X40" s="59"/>
      <c r="Y40" s="59"/>
      <c r="Z40" s="59"/>
      <c r="AA40" s="59"/>
      <c r="AB40" s="58">
        <v>25</v>
      </c>
      <c r="AC40" s="59"/>
      <c r="AD40" s="59"/>
      <c r="AE40" s="59"/>
      <c r="AF40" s="59"/>
      <c r="AG40" s="139">
        <v>0.0006592305461065844</v>
      </c>
      <c r="AH40" s="59"/>
      <c r="AI40" s="59"/>
      <c r="AJ40" s="1"/>
    </row>
    <row r="41" spans="2:36" ht="12.75" customHeight="1">
      <c r="B41" s="61" t="s">
        <v>1194</v>
      </c>
      <c r="C41" s="59"/>
      <c r="D41" s="59"/>
      <c r="E41" s="59"/>
      <c r="F41" s="59"/>
      <c r="G41" s="59"/>
      <c r="H41" s="59"/>
      <c r="I41" s="59"/>
      <c r="J41" s="141">
        <v>1196838.71</v>
      </c>
      <c r="K41" s="59"/>
      <c r="L41" s="59"/>
      <c r="M41" s="59"/>
      <c r="N41" s="59"/>
      <c r="O41" s="59"/>
      <c r="P41" s="59"/>
      <c r="Q41" s="59"/>
      <c r="R41" s="59"/>
      <c r="S41" s="59"/>
      <c r="T41" s="59"/>
      <c r="U41" s="139">
        <v>0.0004086880305503163</v>
      </c>
      <c r="V41" s="59"/>
      <c r="W41" s="59"/>
      <c r="X41" s="59"/>
      <c r="Y41" s="59"/>
      <c r="Z41" s="59"/>
      <c r="AA41" s="59"/>
      <c r="AB41" s="58">
        <v>32</v>
      </c>
      <c r="AC41" s="59"/>
      <c r="AD41" s="59"/>
      <c r="AE41" s="59"/>
      <c r="AF41" s="59"/>
      <c r="AG41" s="139">
        <v>0.000843815099016428</v>
      </c>
      <c r="AH41" s="59"/>
      <c r="AI41" s="59"/>
      <c r="AJ41" s="1"/>
    </row>
    <row r="42" spans="2:36" ht="12.75" customHeight="1">
      <c r="B42" s="61" t="s">
        <v>1195</v>
      </c>
      <c r="C42" s="59"/>
      <c r="D42" s="59"/>
      <c r="E42" s="59"/>
      <c r="F42" s="59"/>
      <c r="G42" s="59"/>
      <c r="H42" s="59"/>
      <c r="I42" s="59"/>
      <c r="J42" s="141">
        <v>4058099.0299999993</v>
      </c>
      <c r="K42" s="59"/>
      <c r="L42" s="59"/>
      <c r="M42" s="59"/>
      <c r="N42" s="59"/>
      <c r="O42" s="59"/>
      <c r="P42" s="59"/>
      <c r="Q42" s="59"/>
      <c r="R42" s="59"/>
      <c r="S42" s="59"/>
      <c r="T42" s="59"/>
      <c r="U42" s="139">
        <v>0.0013857309982469137</v>
      </c>
      <c r="V42" s="59"/>
      <c r="W42" s="59"/>
      <c r="X42" s="59"/>
      <c r="Y42" s="59"/>
      <c r="Z42" s="59"/>
      <c r="AA42" s="59"/>
      <c r="AB42" s="58">
        <v>136</v>
      </c>
      <c r="AC42" s="59"/>
      <c r="AD42" s="59"/>
      <c r="AE42" s="59"/>
      <c r="AF42" s="59"/>
      <c r="AG42" s="139">
        <v>0.003586214170819819</v>
      </c>
      <c r="AH42" s="59"/>
      <c r="AI42" s="59"/>
      <c r="AJ42" s="1"/>
    </row>
    <row r="43" spans="2:36" ht="12.75" customHeight="1">
      <c r="B43" s="61" t="s">
        <v>1196</v>
      </c>
      <c r="C43" s="59"/>
      <c r="D43" s="59"/>
      <c r="E43" s="59"/>
      <c r="F43" s="59"/>
      <c r="G43" s="59"/>
      <c r="H43" s="59"/>
      <c r="I43" s="59"/>
      <c r="J43" s="141">
        <v>1753698.0599999998</v>
      </c>
      <c r="K43" s="59"/>
      <c r="L43" s="59"/>
      <c r="M43" s="59"/>
      <c r="N43" s="59"/>
      <c r="O43" s="59"/>
      <c r="P43" s="59"/>
      <c r="Q43" s="59"/>
      <c r="R43" s="59"/>
      <c r="S43" s="59"/>
      <c r="T43" s="59"/>
      <c r="U43" s="139">
        <v>0.0005988404288171046</v>
      </c>
      <c r="V43" s="59"/>
      <c r="W43" s="59"/>
      <c r="X43" s="59"/>
      <c r="Y43" s="59"/>
      <c r="Z43" s="59"/>
      <c r="AA43" s="59"/>
      <c r="AB43" s="58">
        <v>77</v>
      </c>
      <c r="AC43" s="59"/>
      <c r="AD43" s="59"/>
      <c r="AE43" s="59"/>
      <c r="AF43" s="59"/>
      <c r="AG43" s="139">
        <v>0.00203043008200828</v>
      </c>
      <c r="AH43" s="59"/>
      <c r="AI43" s="59"/>
      <c r="AJ43" s="1"/>
    </row>
    <row r="44" spans="2:36" ht="12.75" customHeight="1">
      <c r="B44" s="61" t="s">
        <v>1197</v>
      </c>
      <c r="C44" s="59"/>
      <c r="D44" s="59"/>
      <c r="E44" s="59"/>
      <c r="F44" s="59"/>
      <c r="G44" s="59"/>
      <c r="H44" s="59"/>
      <c r="I44" s="59"/>
      <c r="J44" s="141">
        <v>747250.4400000003</v>
      </c>
      <c r="K44" s="59"/>
      <c r="L44" s="59"/>
      <c r="M44" s="59"/>
      <c r="N44" s="59"/>
      <c r="O44" s="59"/>
      <c r="P44" s="59"/>
      <c r="Q44" s="59"/>
      <c r="R44" s="59"/>
      <c r="S44" s="59"/>
      <c r="T44" s="59"/>
      <c r="U44" s="139">
        <v>0.0002551658031276891</v>
      </c>
      <c r="V44" s="59"/>
      <c r="W44" s="59"/>
      <c r="X44" s="59"/>
      <c r="Y44" s="59"/>
      <c r="Z44" s="59"/>
      <c r="AA44" s="59"/>
      <c r="AB44" s="58">
        <v>38</v>
      </c>
      <c r="AC44" s="59"/>
      <c r="AD44" s="59"/>
      <c r="AE44" s="59"/>
      <c r="AF44" s="59"/>
      <c r="AG44" s="139">
        <v>0.0010020304300820083</v>
      </c>
      <c r="AH44" s="59"/>
      <c r="AI44" s="59"/>
      <c r="AJ44" s="1"/>
    </row>
    <row r="45" spans="2:36" ht="12.75" customHeight="1">
      <c r="B45" s="61" t="s">
        <v>1198</v>
      </c>
      <c r="C45" s="59"/>
      <c r="D45" s="59"/>
      <c r="E45" s="59"/>
      <c r="F45" s="59"/>
      <c r="G45" s="59"/>
      <c r="H45" s="59"/>
      <c r="I45" s="59"/>
      <c r="J45" s="141">
        <v>82007.45999999999</v>
      </c>
      <c r="K45" s="59"/>
      <c r="L45" s="59"/>
      <c r="M45" s="59"/>
      <c r="N45" s="59"/>
      <c r="O45" s="59"/>
      <c r="P45" s="59"/>
      <c r="Q45" s="59"/>
      <c r="R45" s="59"/>
      <c r="S45" s="59"/>
      <c r="T45" s="59"/>
      <c r="U45" s="139">
        <v>2.8003328299628472E-05</v>
      </c>
      <c r="V45" s="59"/>
      <c r="W45" s="59"/>
      <c r="X45" s="59"/>
      <c r="Y45" s="59"/>
      <c r="Z45" s="59"/>
      <c r="AA45" s="59"/>
      <c r="AB45" s="58">
        <v>8</v>
      </c>
      <c r="AC45" s="59"/>
      <c r="AD45" s="59"/>
      <c r="AE45" s="59"/>
      <c r="AF45" s="59"/>
      <c r="AG45" s="139">
        <v>0.000210953774754107</v>
      </c>
      <c r="AH45" s="59"/>
      <c r="AI45" s="59"/>
      <c r="AJ45" s="1"/>
    </row>
    <row r="46" spans="2:36" ht="12.75" customHeight="1">
      <c r="B46" s="61" t="s">
        <v>1199</v>
      </c>
      <c r="C46" s="59"/>
      <c r="D46" s="59"/>
      <c r="E46" s="59"/>
      <c r="F46" s="59"/>
      <c r="G46" s="59"/>
      <c r="H46" s="59"/>
      <c r="I46" s="59"/>
      <c r="J46" s="141">
        <v>18784.46</v>
      </c>
      <c r="K46" s="59"/>
      <c r="L46" s="59"/>
      <c r="M46" s="59"/>
      <c r="N46" s="59"/>
      <c r="O46" s="59"/>
      <c r="P46" s="59"/>
      <c r="Q46" s="59"/>
      <c r="R46" s="59"/>
      <c r="S46" s="59"/>
      <c r="T46" s="59"/>
      <c r="U46" s="139">
        <v>6.414384743915238E-06</v>
      </c>
      <c r="V46" s="59"/>
      <c r="W46" s="59"/>
      <c r="X46" s="59"/>
      <c r="Y46" s="59"/>
      <c r="Z46" s="59"/>
      <c r="AA46" s="59"/>
      <c r="AB46" s="58">
        <v>2</v>
      </c>
      <c r="AC46" s="59"/>
      <c r="AD46" s="59"/>
      <c r="AE46" s="59"/>
      <c r="AF46" s="59"/>
      <c r="AG46" s="139">
        <v>5.273844368852675E-05</v>
      </c>
      <c r="AH46" s="59"/>
      <c r="AI46" s="59"/>
      <c r="AJ46" s="1"/>
    </row>
    <row r="47" spans="2:36" ht="12.75" customHeight="1">
      <c r="B47" s="61" t="s">
        <v>1200</v>
      </c>
      <c r="C47" s="59"/>
      <c r="D47" s="59"/>
      <c r="E47" s="59"/>
      <c r="F47" s="59"/>
      <c r="G47" s="59"/>
      <c r="H47" s="59"/>
      <c r="I47" s="59"/>
      <c r="J47" s="141">
        <v>79894.57</v>
      </c>
      <c r="K47" s="59"/>
      <c r="L47" s="59"/>
      <c r="M47" s="59"/>
      <c r="N47" s="59"/>
      <c r="O47" s="59"/>
      <c r="P47" s="59"/>
      <c r="Q47" s="59"/>
      <c r="R47" s="59"/>
      <c r="S47" s="59"/>
      <c r="T47" s="59"/>
      <c r="U47" s="139">
        <v>2.7281833543773316E-05</v>
      </c>
      <c r="V47" s="59"/>
      <c r="W47" s="59"/>
      <c r="X47" s="59"/>
      <c r="Y47" s="59"/>
      <c r="Z47" s="59"/>
      <c r="AA47" s="59"/>
      <c r="AB47" s="58">
        <v>3</v>
      </c>
      <c r="AC47" s="59"/>
      <c r="AD47" s="59"/>
      <c r="AE47" s="59"/>
      <c r="AF47" s="59"/>
      <c r="AG47" s="139">
        <v>7.910766553279013E-05</v>
      </c>
      <c r="AH47" s="59"/>
      <c r="AI47" s="59"/>
      <c r="AJ47" s="1"/>
    </row>
    <row r="48" spans="2:36" ht="12.75" customHeight="1">
      <c r="B48" s="61" t="s">
        <v>1201</v>
      </c>
      <c r="C48" s="59"/>
      <c r="D48" s="59"/>
      <c r="E48" s="59"/>
      <c r="F48" s="59"/>
      <c r="G48" s="59"/>
      <c r="H48" s="59"/>
      <c r="I48" s="59"/>
      <c r="J48" s="141">
        <v>66219.98</v>
      </c>
      <c r="K48" s="59"/>
      <c r="L48" s="59"/>
      <c r="M48" s="59"/>
      <c r="N48" s="59"/>
      <c r="O48" s="59"/>
      <c r="P48" s="59"/>
      <c r="Q48" s="59"/>
      <c r="R48" s="59"/>
      <c r="S48" s="59"/>
      <c r="T48" s="59"/>
      <c r="U48" s="139">
        <v>2.2612331121276424E-05</v>
      </c>
      <c r="V48" s="59"/>
      <c r="W48" s="59"/>
      <c r="X48" s="59"/>
      <c r="Y48" s="59"/>
      <c r="Z48" s="59"/>
      <c r="AA48" s="59"/>
      <c r="AB48" s="58">
        <v>15</v>
      </c>
      <c r="AC48" s="59"/>
      <c r="AD48" s="59"/>
      <c r="AE48" s="59"/>
      <c r="AF48" s="59"/>
      <c r="AG48" s="139">
        <v>0.0003955383276639506</v>
      </c>
      <c r="AH48" s="59"/>
      <c r="AI48" s="59"/>
      <c r="AJ48" s="1"/>
    </row>
    <row r="49" spans="2:36" ht="12.75" customHeight="1">
      <c r="B49" s="147"/>
      <c r="C49" s="143"/>
      <c r="D49" s="143"/>
      <c r="E49" s="143"/>
      <c r="F49" s="143"/>
      <c r="G49" s="143"/>
      <c r="H49" s="143"/>
      <c r="I49" s="143"/>
      <c r="J49" s="144">
        <v>2928489753.880006</v>
      </c>
      <c r="K49" s="143"/>
      <c r="L49" s="143"/>
      <c r="M49" s="143"/>
      <c r="N49" s="143"/>
      <c r="O49" s="143"/>
      <c r="P49" s="143"/>
      <c r="Q49" s="143"/>
      <c r="R49" s="143"/>
      <c r="S49" s="143"/>
      <c r="T49" s="143"/>
      <c r="U49" s="145">
        <v>0.9999999999999993</v>
      </c>
      <c r="V49" s="143"/>
      <c r="W49" s="143"/>
      <c r="X49" s="143"/>
      <c r="Y49" s="143"/>
      <c r="Z49" s="143"/>
      <c r="AA49" s="143"/>
      <c r="AB49" s="146">
        <v>37923</v>
      </c>
      <c r="AC49" s="143"/>
      <c r="AD49" s="143"/>
      <c r="AE49" s="143"/>
      <c r="AF49" s="143"/>
      <c r="AG49" s="145">
        <v>1</v>
      </c>
      <c r="AH49" s="143"/>
      <c r="AI49" s="143"/>
      <c r="AJ49" s="1"/>
    </row>
    <row r="50" spans="2:36" ht="8.25"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2:36" ht="18.75" customHeight="1">
      <c r="B51" s="68" t="s">
        <v>1165</v>
      </c>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70"/>
    </row>
    <row r="52" spans="2:36" ht="9"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2:36" ht="13.5" customHeight="1">
      <c r="B53" s="55" t="s">
        <v>1181</v>
      </c>
      <c r="C53" s="56"/>
      <c r="D53" s="56"/>
      <c r="E53" s="56"/>
      <c r="F53" s="56"/>
      <c r="G53" s="56"/>
      <c r="H53" s="56"/>
      <c r="I53" s="56"/>
      <c r="J53" s="55" t="s">
        <v>1178</v>
      </c>
      <c r="K53" s="56"/>
      <c r="L53" s="56"/>
      <c r="M53" s="56"/>
      <c r="N53" s="56"/>
      <c r="O53" s="56"/>
      <c r="P53" s="56"/>
      <c r="Q53" s="56"/>
      <c r="R53" s="56"/>
      <c r="S53" s="56"/>
      <c r="T53" s="56"/>
      <c r="U53" s="55" t="s">
        <v>1179</v>
      </c>
      <c r="V53" s="56"/>
      <c r="W53" s="56"/>
      <c r="X53" s="56"/>
      <c r="Y53" s="56"/>
      <c r="Z53" s="56"/>
      <c r="AA53" s="56"/>
      <c r="AB53" s="55" t="s">
        <v>1180</v>
      </c>
      <c r="AC53" s="56"/>
      <c r="AD53" s="56"/>
      <c r="AE53" s="56"/>
      <c r="AF53" s="55" t="s">
        <v>1179</v>
      </c>
      <c r="AG53" s="56"/>
      <c r="AH53" s="56"/>
      <c r="AI53" s="56"/>
      <c r="AJ53" s="56"/>
    </row>
    <row r="54" spans="2:36" ht="10.5" customHeight="1">
      <c r="B54" s="61" t="s">
        <v>1202</v>
      </c>
      <c r="C54" s="59"/>
      <c r="D54" s="59"/>
      <c r="E54" s="59"/>
      <c r="F54" s="59"/>
      <c r="G54" s="59"/>
      <c r="H54" s="59"/>
      <c r="I54" s="59"/>
      <c r="J54" s="141">
        <v>0</v>
      </c>
      <c r="K54" s="59"/>
      <c r="L54" s="59"/>
      <c r="M54" s="59"/>
      <c r="N54" s="59"/>
      <c r="O54" s="59"/>
      <c r="P54" s="59"/>
      <c r="Q54" s="59"/>
      <c r="R54" s="59"/>
      <c r="S54" s="59"/>
      <c r="T54" s="59"/>
      <c r="U54" s="139">
        <v>0</v>
      </c>
      <c r="V54" s="59"/>
      <c r="W54" s="59"/>
      <c r="X54" s="59"/>
      <c r="Y54" s="59"/>
      <c r="Z54" s="59"/>
      <c r="AA54" s="59"/>
      <c r="AB54" s="58">
        <v>135</v>
      </c>
      <c r="AC54" s="59"/>
      <c r="AD54" s="59"/>
      <c r="AE54" s="59"/>
      <c r="AF54" s="139">
        <v>0.0035598449489755556</v>
      </c>
      <c r="AG54" s="59"/>
      <c r="AH54" s="59"/>
      <c r="AI54" s="59"/>
      <c r="AJ54" s="59"/>
    </row>
    <row r="55" spans="2:36" ht="10.5" customHeight="1">
      <c r="B55" s="61" t="s">
        <v>1182</v>
      </c>
      <c r="C55" s="59"/>
      <c r="D55" s="59"/>
      <c r="E55" s="59"/>
      <c r="F55" s="59"/>
      <c r="G55" s="59"/>
      <c r="H55" s="59"/>
      <c r="I55" s="59"/>
      <c r="J55" s="141">
        <v>3437368.390000001</v>
      </c>
      <c r="K55" s="59"/>
      <c r="L55" s="59"/>
      <c r="M55" s="59"/>
      <c r="N55" s="59"/>
      <c r="O55" s="59"/>
      <c r="P55" s="59"/>
      <c r="Q55" s="59"/>
      <c r="R55" s="59"/>
      <c r="S55" s="59"/>
      <c r="T55" s="59"/>
      <c r="U55" s="139">
        <v>0.0011737682829334746</v>
      </c>
      <c r="V55" s="59"/>
      <c r="W55" s="59"/>
      <c r="X55" s="59"/>
      <c r="Y55" s="59"/>
      <c r="Z55" s="59"/>
      <c r="AA55" s="59"/>
      <c r="AB55" s="58">
        <v>160</v>
      </c>
      <c r="AC55" s="59"/>
      <c r="AD55" s="59"/>
      <c r="AE55" s="59"/>
      <c r="AF55" s="139">
        <v>0.00421907549508214</v>
      </c>
      <c r="AG55" s="59"/>
      <c r="AH55" s="59"/>
      <c r="AI55" s="59"/>
      <c r="AJ55" s="59"/>
    </row>
    <row r="56" spans="2:36" ht="10.5" customHeight="1">
      <c r="B56" s="61" t="s">
        <v>1183</v>
      </c>
      <c r="C56" s="59"/>
      <c r="D56" s="59"/>
      <c r="E56" s="59"/>
      <c r="F56" s="59"/>
      <c r="G56" s="59"/>
      <c r="H56" s="59"/>
      <c r="I56" s="59"/>
      <c r="J56" s="141">
        <v>10830245.200000003</v>
      </c>
      <c r="K56" s="59"/>
      <c r="L56" s="59"/>
      <c r="M56" s="59"/>
      <c r="N56" s="59"/>
      <c r="O56" s="59"/>
      <c r="P56" s="59"/>
      <c r="Q56" s="59"/>
      <c r="R56" s="59"/>
      <c r="S56" s="59"/>
      <c r="T56" s="59"/>
      <c r="U56" s="139">
        <v>0.0036982356471115694</v>
      </c>
      <c r="V56" s="59"/>
      <c r="W56" s="59"/>
      <c r="X56" s="59"/>
      <c r="Y56" s="59"/>
      <c r="Z56" s="59"/>
      <c r="AA56" s="59"/>
      <c r="AB56" s="58">
        <v>350</v>
      </c>
      <c r="AC56" s="59"/>
      <c r="AD56" s="59"/>
      <c r="AE56" s="59"/>
      <c r="AF56" s="139">
        <v>0.009229227645492182</v>
      </c>
      <c r="AG56" s="59"/>
      <c r="AH56" s="59"/>
      <c r="AI56" s="59"/>
      <c r="AJ56" s="59"/>
    </row>
    <row r="57" spans="2:36" ht="10.5" customHeight="1">
      <c r="B57" s="61" t="s">
        <v>1184</v>
      </c>
      <c r="C57" s="59"/>
      <c r="D57" s="59"/>
      <c r="E57" s="59"/>
      <c r="F57" s="59"/>
      <c r="G57" s="59"/>
      <c r="H57" s="59"/>
      <c r="I57" s="59"/>
      <c r="J57" s="141">
        <v>18618540.249999996</v>
      </c>
      <c r="K57" s="59"/>
      <c r="L57" s="59"/>
      <c r="M57" s="59"/>
      <c r="N57" s="59"/>
      <c r="O57" s="59"/>
      <c r="P57" s="59"/>
      <c r="Q57" s="59"/>
      <c r="R57" s="59"/>
      <c r="S57" s="59"/>
      <c r="T57" s="59"/>
      <c r="U57" s="139">
        <v>0.006357727639419606</v>
      </c>
      <c r="V57" s="59"/>
      <c r="W57" s="59"/>
      <c r="X57" s="59"/>
      <c r="Y57" s="59"/>
      <c r="Z57" s="59"/>
      <c r="AA57" s="59"/>
      <c r="AB57" s="58">
        <v>541</v>
      </c>
      <c r="AC57" s="59"/>
      <c r="AD57" s="59"/>
      <c r="AE57" s="59"/>
      <c r="AF57" s="139">
        <v>0.014265749017746486</v>
      </c>
      <c r="AG57" s="59"/>
      <c r="AH57" s="59"/>
      <c r="AI57" s="59"/>
      <c r="AJ57" s="59"/>
    </row>
    <row r="58" spans="2:36" ht="10.5" customHeight="1">
      <c r="B58" s="61" t="s">
        <v>1185</v>
      </c>
      <c r="C58" s="59"/>
      <c r="D58" s="59"/>
      <c r="E58" s="59"/>
      <c r="F58" s="59"/>
      <c r="G58" s="59"/>
      <c r="H58" s="59"/>
      <c r="I58" s="59"/>
      <c r="J58" s="141">
        <v>20161436.819999997</v>
      </c>
      <c r="K58" s="59"/>
      <c r="L58" s="59"/>
      <c r="M58" s="59"/>
      <c r="N58" s="59"/>
      <c r="O58" s="59"/>
      <c r="P58" s="59"/>
      <c r="Q58" s="59"/>
      <c r="R58" s="59"/>
      <c r="S58" s="59"/>
      <c r="T58" s="59"/>
      <c r="U58" s="139">
        <v>0.006884585064123173</v>
      </c>
      <c r="V58" s="59"/>
      <c r="W58" s="59"/>
      <c r="X58" s="59"/>
      <c r="Y58" s="59"/>
      <c r="Z58" s="59"/>
      <c r="AA58" s="59"/>
      <c r="AB58" s="58">
        <v>561</v>
      </c>
      <c r="AC58" s="59"/>
      <c r="AD58" s="59"/>
      <c r="AE58" s="59"/>
      <c r="AF58" s="139">
        <v>0.014793133454631754</v>
      </c>
      <c r="AG58" s="59"/>
      <c r="AH58" s="59"/>
      <c r="AI58" s="59"/>
      <c r="AJ58" s="59"/>
    </row>
    <row r="59" spans="2:36" ht="10.5" customHeight="1">
      <c r="B59" s="61" t="s">
        <v>1186</v>
      </c>
      <c r="C59" s="59"/>
      <c r="D59" s="59"/>
      <c r="E59" s="59"/>
      <c r="F59" s="59"/>
      <c r="G59" s="59"/>
      <c r="H59" s="59"/>
      <c r="I59" s="59"/>
      <c r="J59" s="141">
        <v>33980941.04000001</v>
      </c>
      <c r="K59" s="59"/>
      <c r="L59" s="59"/>
      <c r="M59" s="59"/>
      <c r="N59" s="59"/>
      <c r="O59" s="59"/>
      <c r="P59" s="59"/>
      <c r="Q59" s="59"/>
      <c r="R59" s="59"/>
      <c r="S59" s="59"/>
      <c r="T59" s="59"/>
      <c r="U59" s="139">
        <v>0.01160357177107352</v>
      </c>
      <c r="V59" s="59"/>
      <c r="W59" s="59"/>
      <c r="X59" s="59"/>
      <c r="Y59" s="59"/>
      <c r="Z59" s="59"/>
      <c r="AA59" s="59"/>
      <c r="AB59" s="58">
        <v>860</v>
      </c>
      <c r="AC59" s="59"/>
      <c r="AD59" s="59"/>
      <c r="AE59" s="59"/>
      <c r="AF59" s="139">
        <v>0.022677530786066505</v>
      </c>
      <c r="AG59" s="59"/>
      <c r="AH59" s="59"/>
      <c r="AI59" s="59"/>
      <c r="AJ59" s="59"/>
    </row>
    <row r="60" spans="2:36" ht="10.5" customHeight="1">
      <c r="B60" s="61" t="s">
        <v>1187</v>
      </c>
      <c r="C60" s="59"/>
      <c r="D60" s="59"/>
      <c r="E60" s="59"/>
      <c r="F60" s="59"/>
      <c r="G60" s="59"/>
      <c r="H60" s="59"/>
      <c r="I60" s="59"/>
      <c r="J60" s="141">
        <v>69747093.99999996</v>
      </c>
      <c r="K60" s="59"/>
      <c r="L60" s="59"/>
      <c r="M60" s="59"/>
      <c r="N60" s="59"/>
      <c r="O60" s="59"/>
      <c r="P60" s="59"/>
      <c r="Q60" s="59"/>
      <c r="R60" s="59"/>
      <c r="S60" s="59"/>
      <c r="T60" s="59"/>
      <c r="U60" s="139">
        <v>0.02381674510132432</v>
      </c>
      <c r="V60" s="59"/>
      <c r="W60" s="59"/>
      <c r="X60" s="59"/>
      <c r="Y60" s="59"/>
      <c r="Z60" s="59"/>
      <c r="AA60" s="59"/>
      <c r="AB60" s="58">
        <v>1621</v>
      </c>
      <c r="AC60" s="59"/>
      <c r="AD60" s="59"/>
      <c r="AE60" s="59"/>
      <c r="AF60" s="139">
        <v>0.04274450860955093</v>
      </c>
      <c r="AG60" s="59"/>
      <c r="AH60" s="59"/>
      <c r="AI60" s="59"/>
      <c r="AJ60" s="59"/>
    </row>
    <row r="61" spans="2:36" ht="10.5" customHeight="1">
      <c r="B61" s="61" t="s">
        <v>1188</v>
      </c>
      <c r="C61" s="59"/>
      <c r="D61" s="59"/>
      <c r="E61" s="59"/>
      <c r="F61" s="59"/>
      <c r="G61" s="59"/>
      <c r="H61" s="59"/>
      <c r="I61" s="59"/>
      <c r="J61" s="141">
        <v>162188992.37999982</v>
      </c>
      <c r="K61" s="59"/>
      <c r="L61" s="59"/>
      <c r="M61" s="59"/>
      <c r="N61" s="59"/>
      <c r="O61" s="59"/>
      <c r="P61" s="59"/>
      <c r="Q61" s="59"/>
      <c r="R61" s="59"/>
      <c r="S61" s="59"/>
      <c r="T61" s="59"/>
      <c r="U61" s="139">
        <v>0.0553831517303802</v>
      </c>
      <c r="V61" s="59"/>
      <c r="W61" s="59"/>
      <c r="X61" s="59"/>
      <c r="Y61" s="59"/>
      <c r="Z61" s="59"/>
      <c r="AA61" s="59"/>
      <c r="AB61" s="58">
        <v>3537</v>
      </c>
      <c r="AC61" s="59"/>
      <c r="AD61" s="59"/>
      <c r="AE61" s="59"/>
      <c r="AF61" s="139">
        <v>0.09326793766315956</v>
      </c>
      <c r="AG61" s="59"/>
      <c r="AH61" s="59"/>
      <c r="AI61" s="59"/>
      <c r="AJ61" s="59"/>
    </row>
    <row r="62" spans="2:36" ht="10.5" customHeight="1">
      <c r="B62" s="61" t="s">
        <v>1189</v>
      </c>
      <c r="C62" s="59"/>
      <c r="D62" s="59"/>
      <c r="E62" s="59"/>
      <c r="F62" s="59"/>
      <c r="G62" s="59"/>
      <c r="H62" s="59"/>
      <c r="I62" s="59"/>
      <c r="J62" s="141">
        <v>192509189.4000001</v>
      </c>
      <c r="K62" s="59"/>
      <c r="L62" s="59"/>
      <c r="M62" s="59"/>
      <c r="N62" s="59"/>
      <c r="O62" s="59"/>
      <c r="P62" s="59"/>
      <c r="Q62" s="59"/>
      <c r="R62" s="59"/>
      <c r="S62" s="59"/>
      <c r="T62" s="59"/>
      <c r="U62" s="139">
        <v>0.06573667848587887</v>
      </c>
      <c r="V62" s="59"/>
      <c r="W62" s="59"/>
      <c r="X62" s="59"/>
      <c r="Y62" s="59"/>
      <c r="Z62" s="59"/>
      <c r="AA62" s="59"/>
      <c r="AB62" s="58">
        <v>3917</v>
      </c>
      <c r="AC62" s="59"/>
      <c r="AD62" s="59"/>
      <c r="AE62" s="59"/>
      <c r="AF62" s="139">
        <v>0.10328824196397965</v>
      </c>
      <c r="AG62" s="59"/>
      <c r="AH62" s="59"/>
      <c r="AI62" s="59"/>
      <c r="AJ62" s="59"/>
    </row>
    <row r="63" spans="2:36" ht="10.5" customHeight="1">
      <c r="B63" s="61" t="s">
        <v>1190</v>
      </c>
      <c r="C63" s="59"/>
      <c r="D63" s="59"/>
      <c r="E63" s="59"/>
      <c r="F63" s="59"/>
      <c r="G63" s="59"/>
      <c r="H63" s="59"/>
      <c r="I63" s="59"/>
      <c r="J63" s="141">
        <v>133215312.51000011</v>
      </c>
      <c r="K63" s="59"/>
      <c r="L63" s="59"/>
      <c r="M63" s="59"/>
      <c r="N63" s="59"/>
      <c r="O63" s="59"/>
      <c r="P63" s="59"/>
      <c r="Q63" s="59"/>
      <c r="R63" s="59"/>
      <c r="S63" s="59"/>
      <c r="T63" s="59"/>
      <c r="U63" s="139">
        <v>0.04548942414208591</v>
      </c>
      <c r="V63" s="59"/>
      <c r="W63" s="59"/>
      <c r="X63" s="59"/>
      <c r="Y63" s="59"/>
      <c r="Z63" s="59"/>
      <c r="AA63" s="59"/>
      <c r="AB63" s="58">
        <v>2246</v>
      </c>
      <c r="AC63" s="59"/>
      <c r="AD63" s="59"/>
      <c r="AE63" s="59"/>
      <c r="AF63" s="139">
        <v>0.05922527226221554</v>
      </c>
      <c r="AG63" s="59"/>
      <c r="AH63" s="59"/>
      <c r="AI63" s="59"/>
      <c r="AJ63" s="59"/>
    </row>
    <row r="64" spans="2:36" ht="10.5" customHeight="1">
      <c r="B64" s="61" t="s">
        <v>1191</v>
      </c>
      <c r="C64" s="59"/>
      <c r="D64" s="59"/>
      <c r="E64" s="59"/>
      <c r="F64" s="59"/>
      <c r="G64" s="59"/>
      <c r="H64" s="59"/>
      <c r="I64" s="59"/>
      <c r="J64" s="141">
        <v>140430999.92000014</v>
      </c>
      <c r="K64" s="59"/>
      <c r="L64" s="59"/>
      <c r="M64" s="59"/>
      <c r="N64" s="59"/>
      <c r="O64" s="59"/>
      <c r="P64" s="59"/>
      <c r="Q64" s="59"/>
      <c r="R64" s="59"/>
      <c r="S64" s="59"/>
      <c r="T64" s="59"/>
      <c r="U64" s="139">
        <v>0.047953386121273256</v>
      </c>
      <c r="V64" s="59"/>
      <c r="W64" s="59"/>
      <c r="X64" s="59"/>
      <c r="Y64" s="59"/>
      <c r="Z64" s="59"/>
      <c r="AA64" s="59"/>
      <c r="AB64" s="58">
        <v>2113</v>
      </c>
      <c r="AC64" s="59"/>
      <c r="AD64" s="59"/>
      <c r="AE64" s="59"/>
      <c r="AF64" s="139">
        <v>0.05571816575692851</v>
      </c>
      <c r="AG64" s="59"/>
      <c r="AH64" s="59"/>
      <c r="AI64" s="59"/>
      <c r="AJ64" s="59"/>
    </row>
    <row r="65" spans="2:36" ht="10.5" customHeight="1">
      <c r="B65" s="61" t="s">
        <v>1192</v>
      </c>
      <c r="C65" s="59"/>
      <c r="D65" s="59"/>
      <c r="E65" s="59"/>
      <c r="F65" s="59"/>
      <c r="G65" s="59"/>
      <c r="H65" s="59"/>
      <c r="I65" s="59"/>
      <c r="J65" s="141">
        <v>138832523.2000001</v>
      </c>
      <c r="K65" s="59"/>
      <c r="L65" s="59"/>
      <c r="M65" s="59"/>
      <c r="N65" s="59"/>
      <c r="O65" s="59"/>
      <c r="P65" s="59"/>
      <c r="Q65" s="59"/>
      <c r="R65" s="59"/>
      <c r="S65" s="59"/>
      <c r="T65" s="59"/>
      <c r="U65" s="139">
        <v>0.047407549579457746</v>
      </c>
      <c r="V65" s="59"/>
      <c r="W65" s="59"/>
      <c r="X65" s="59"/>
      <c r="Y65" s="59"/>
      <c r="Z65" s="59"/>
      <c r="AA65" s="59"/>
      <c r="AB65" s="58">
        <v>1931</v>
      </c>
      <c r="AC65" s="59"/>
      <c r="AD65" s="59"/>
      <c r="AE65" s="59"/>
      <c r="AF65" s="139">
        <v>0.05091896738127258</v>
      </c>
      <c r="AG65" s="59"/>
      <c r="AH65" s="59"/>
      <c r="AI65" s="59"/>
      <c r="AJ65" s="59"/>
    </row>
    <row r="66" spans="2:36" ht="10.5" customHeight="1">
      <c r="B66" s="61" t="s">
        <v>1193</v>
      </c>
      <c r="C66" s="59"/>
      <c r="D66" s="59"/>
      <c r="E66" s="59"/>
      <c r="F66" s="59"/>
      <c r="G66" s="59"/>
      <c r="H66" s="59"/>
      <c r="I66" s="59"/>
      <c r="J66" s="141">
        <v>158638534.92999992</v>
      </c>
      <c r="K66" s="59"/>
      <c r="L66" s="59"/>
      <c r="M66" s="59"/>
      <c r="N66" s="59"/>
      <c r="O66" s="59"/>
      <c r="P66" s="59"/>
      <c r="Q66" s="59"/>
      <c r="R66" s="59"/>
      <c r="S66" s="59"/>
      <c r="T66" s="59"/>
      <c r="U66" s="139">
        <v>0.054170766593879094</v>
      </c>
      <c r="V66" s="59"/>
      <c r="W66" s="59"/>
      <c r="X66" s="59"/>
      <c r="Y66" s="59"/>
      <c r="Z66" s="59"/>
      <c r="AA66" s="59"/>
      <c r="AB66" s="58">
        <v>2040</v>
      </c>
      <c r="AC66" s="59"/>
      <c r="AD66" s="59"/>
      <c r="AE66" s="59"/>
      <c r="AF66" s="139">
        <v>0.053793212562297285</v>
      </c>
      <c r="AG66" s="59"/>
      <c r="AH66" s="59"/>
      <c r="AI66" s="59"/>
      <c r="AJ66" s="59"/>
    </row>
    <row r="67" spans="2:36" ht="10.5" customHeight="1">
      <c r="B67" s="61" t="s">
        <v>1194</v>
      </c>
      <c r="C67" s="59"/>
      <c r="D67" s="59"/>
      <c r="E67" s="59"/>
      <c r="F67" s="59"/>
      <c r="G67" s="59"/>
      <c r="H67" s="59"/>
      <c r="I67" s="59"/>
      <c r="J67" s="141">
        <v>185327530.76999992</v>
      </c>
      <c r="K67" s="59"/>
      <c r="L67" s="59"/>
      <c r="M67" s="59"/>
      <c r="N67" s="59"/>
      <c r="O67" s="59"/>
      <c r="P67" s="59"/>
      <c r="Q67" s="59"/>
      <c r="R67" s="59"/>
      <c r="S67" s="59"/>
      <c r="T67" s="59"/>
      <c r="U67" s="139">
        <v>0.06328433641417276</v>
      </c>
      <c r="V67" s="59"/>
      <c r="W67" s="59"/>
      <c r="X67" s="59"/>
      <c r="Y67" s="59"/>
      <c r="Z67" s="59"/>
      <c r="AA67" s="59"/>
      <c r="AB67" s="58">
        <v>2247</v>
      </c>
      <c r="AC67" s="59"/>
      <c r="AD67" s="59"/>
      <c r="AE67" s="59"/>
      <c r="AF67" s="139">
        <v>0.05925164148405981</v>
      </c>
      <c r="AG67" s="59"/>
      <c r="AH67" s="59"/>
      <c r="AI67" s="59"/>
      <c r="AJ67" s="59"/>
    </row>
    <row r="68" spans="2:36" ht="10.5" customHeight="1">
      <c r="B68" s="61" t="s">
        <v>1195</v>
      </c>
      <c r="C68" s="59"/>
      <c r="D68" s="59"/>
      <c r="E68" s="59"/>
      <c r="F68" s="59"/>
      <c r="G68" s="59"/>
      <c r="H68" s="59"/>
      <c r="I68" s="59"/>
      <c r="J68" s="141">
        <v>113415573.71999992</v>
      </c>
      <c r="K68" s="59"/>
      <c r="L68" s="59"/>
      <c r="M68" s="59"/>
      <c r="N68" s="59"/>
      <c r="O68" s="59"/>
      <c r="P68" s="59"/>
      <c r="Q68" s="59"/>
      <c r="R68" s="59"/>
      <c r="S68" s="59"/>
      <c r="T68" s="59"/>
      <c r="U68" s="139">
        <v>0.03872834916691579</v>
      </c>
      <c r="V68" s="59"/>
      <c r="W68" s="59"/>
      <c r="X68" s="59"/>
      <c r="Y68" s="59"/>
      <c r="Z68" s="59"/>
      <c r="AA68" s="59"/>
      <c r="AB68" s="58">
        <v>1321</v>
      </c>
      <c r="AC68" s="59"/>
      <c r="AD68" s="59"/>
      <c r="AE68" s="59"/>
      <c r="AF68" s="139">
        <v>0.03483374205627192</v>
      </c>
      <c r="AG68" s="59"/>
      <c r="AH68" s="59"/>
      <c r="AI68" s="59"/>
      <c r="AJ68" s="59"/>
    </row>
    <row r="69" spans="2:36" ht="10.5" customHeight="1">
      <c r="B69" s="61" t="s">
        <v>1196</v>
      </c>
      <c r="C69" s="59"/>
      <c r="D69" s="59"/>
      <c r="E69" s="59"/>
      <c r="F69" s="59"/>
      <c r="G69" s="59"/>
      <c r="H69" s="59"/>
      <c r="I69" s="59"/>
      <c r="J69" s="141">
        <v>119179140.72000019</v>
      </c>
      <c r="K69" s="59"/>
      <c r="L69" s="59"/>
      <c r="M69" s="59"/>
      <c r="N69" s="59"/>
      <c r="O69" s="59"/>
      <c r="P69" s="59"/>
      <c r="Q69" s="59"/>
      <c r="R69" s="59"/>
      <c r="S69" s="59"/>
      <c r="T69" s="59"/>
      <c r="U69" s="139">
        <v>0.04069645132345024</v>
      </c>
      <c r="V69" s="59"/>
      <c r="W69" s="59"/>
      <c r="X69" s="59"/>
      <c r="Y69" s="59"/>
      <c r="Z69" s="59"/>
      <c r="AA69" s="59"/>
      <c r="AB69" s="58">
        <v>1304</v>
      </c>
      <c r="AC69" s="59"/>
      <c r="AD69" s="59"/>
      <c r="AE69" s="59"/>
      <c r="AF69" s="139">
        <v>0.03438546528491944</v>
      </c>
      <c r="AG69" s="59"/>
      <c r="AH69" s="59"/>
      <c r="AI69" s="59"/>
      <c r="AJ69" s="59"/>
    </row>
    <row r="70" spans="2:36" ht="10.5" customHeight="1">
      <c r="B70" s="61" t="s">
        <v>1197</v>
      </c>
      <c r="C70" s="59"/>
      <c r="D70" s="59"/>
      <c r="E70" s="59"/>
      <c r="F70" s="59"/>
      <c r="G70" s="59"/>
      <c r="H70" s="59"/>
      <c r="I70" s="59"/>
      <c r="J70" s="141">
        <v>131704882.95999987</v>
      </c>
      <c r="K70" s="59"/>
      <c r="L70" s="59"/>
      <c r="M70" s="59"/>
      <c r="N70" s="59"/>
      <c r="O70" s="59"/>
      <c r="P70" s="59"/>
      <c r="Q70" s="59"/>
      <c r="R70" s="59"/>
      <c r="S70" s="59"/>
      <c r="T70" s="59"/>
      <c r="U70" s="139">
        <v>0.04497365332608799</v>
      </c>
      <c r="V70" s="59"/>
      <c r="W70" s="59"/>
      <c r="X70" s="59"/>
      <c r="Y70" s="59"/>
      <c r="Z70" s="59"/>
      <c r="AA70" s="59"/>
      <c r="AB70" s="58">
        <v>1417</v>
      </c>
      <c r="AC70" s="59"/>
      <c r="AD70" s="59"/>
      <c r="AE70" s="59"/>
      <c r="AF70" s="139">
        <v>0.03736518735332121</v>
      </c>
      <c r="AG70" s="59"/>
      <c r="AH70" s="59"/>
      <c r="AI70" s="59"/>
      <c r="AJ70" s="59"/>
    </row>
    <row r="71" spans="2:36" ht="10.5" customHeight="1">
      <c r="B71" s="61" t="s">
        <v>1198</v>
      </c>
      <c r="C71" s="59"/>
      <c r="D71" s="59"/>
      <c r="E71" s="59"/>
      <c r="F71" s="59"/>
      <c r="G71" s="59"/>
      <c r="H71" s="59"/>
      <c r="I71" s="59"/>
      <c r="J71" s="141">
        <v>208505904.86000016</v>
      </c>
      <c r="K71" s="59"/>
      <c r="L71" s="59"/>
      <c r="M71" s="59"/>
      <c r="N71" s="59"/>
      <c r="O71" s="59"/>
      <c r="P71" s="59"/>
      <c r="Q71" s="59"/>
      <c r="R71" s="59"/>
      <c r="S71" s="59"/>
      <c r="T71" s="59"/>
      <c r="U71" s="139">
        <v>0.07119912391147948</v>
      </c>
      <c r="V71" s="59"/>
      <c r="W71" s="59"/>
      <c r="X71" s="59"/>
      <c r="Y71" s="59"/>
      <c r="Z71" s="59"/>
      <c r="AA71" s="59"/>
      <c r="AB71" s="58">
        <v>2039</v>
      </c>
      <c r="AC71" s="59"/>
      <c r="AD71" s="59"/>
      <c r="AE71" s="59"/>
      <c r="AF71" s="139">
        <v>0.05376684334045302</v>
      </c>
      <c r="AG71" s="59"/>
      <c r="AH71" s="59"/>
      <c r="AI71" s="59"/>
      <c r="AJ71" s="59"/>
    </row>
    <row r="72" spans="2:36" ht="10.5" customHeight="1">
      <c r="B72" s="61" t="s">
        <v>1199</v>
      </c>
      <c r="C72" s="59"/>
      <c r="D72" s="59"/>
      <c r="E72" s="59"/>
      <c r="F72" s="59"/>
      <c r="G72" s="59"/>
      <c r="H72" s="59"/>
      <c r="I72" s="59"/>
      <c r="J72" s="141">
        <v>257214151.5599999</v>
      </c>
      <c r="K72" s="59"/>
      <c r="L72" s="59"/>
      <c r="M72" s="59"/>
      <c r="N72" s="59"/>
      <c r="O72" s="59"/>
      <c r="P72" s="59"/>
      <c r="Q72" s="59"/>
      <c r="R72" s="59"/>
      <c r="S72" s="59"/>
      <c r="T72" s="59"/>
      <c r="U72" s="139">
        <v>0.08783167201429098</v>
      </c>
      <c r="V72" s="59"/>
      <c r="W72" s="59"/>
      <c r="X72" s="59"/>
      <c r="Y72" s="59"/>
      <c r="Z72" s="59"/>
      <c r="AA72" s="59"/>
      <c r="AB72" s="58">
        <v>2388</v>
      </c>
      <c r="AC72" s="59"/>
      <c r="AD72" s="59"/>
      <c r="AE72" s="59"/>
      <c r="AF72" s="139">
        <v>0.06296970176410094</v>
      </c>
      <c r="AG72" s="59"/>
      <c r="AH72" s="59"/>
      <c r="AI72" s="59"/>
      <c r="AJ72" s="59"/>
    </row>
    <row r="73" spans="2:36" ht="10.5" customHeight="1">
      <c r="B73" s="61" t="s">
        <v>1200</v>
      </c>
      <c r="C73" s="59"/>
      <c r="D73" s="59"/>
      <c r="E73" s="59"/>
      <c r="F73" s="59"/>
      <c r="G73" s="59"/>
      <c r="H73" s="59"/>
      <c r="I73" s="59"/>
      <c r="J73" s="141">
        <v>134156673.06000006</v>
      </c>
      <c r="K73" s="59"/>
      <c r="L73" s="59"/>
      <c r="M73" s="59"/>
      <c r="N73" s="59"/>
      <c r="O73" s="59"/>
      <c r="P73" s="59"/>
      <c r="Q73" s="59"/>
      <c r="R73" s="59"/>
      <c r="S73" s="59"/>
      <c r="T73" s="59"/>
      <c r="U73" s="139">
        <v>0.04581087329476016</v>
      </c>
      <c r="V73" s="59"/>
      <c r="W73" s="59"/>
      <c r="X73" s="59"/>
      <c r="Y73" s="59"/>
      <c r="Z73" s="59"/>
      <c r="AA73" s="59"/>
      <c r="AB73" s="58">
        <v>1180</v>
      </c>
      <c r="AC73" s="59"/>
      <c r="AD73" s="59"/>
      <c r="AE73" s="59"/>
      <c r="AF73" s="139">
        <v>0.031115681776230784</v>
      </c>
      <c r="AG73" s="59"/>
      <c r="AH73" s="59"/>
      <c r="AI73" s="59"/>
      <c r="AJ73" s="59"/>
    </row>
    <row r="74" spans="2:36" ht="10.5" customHeight="1">
      <c r="B74" s="61" t="s">
        <v>1201</v>
      </c>
      <c r="C74" s="59"/>
      <c r="D74" s="59"/>
      <c r="E74" s="59"/>
      <c r="F74" s="59"/>
      <c r="G74" s="59"/>
      <c r="H74" s="59"/>
      <c r="I74" s="59"/>
      <c r="J74" s="141">
        <v>103893646.67000008</v>
      </c>
      <c r="K74" s="59"/>
      <c r="L74" s="59"/>
      <c r="M74" s="59"/>
      <c r="N74" s="59"/>
      <c r="O74" s="59"/>
      <c r="P74" s="59"/>
      <c r="Q74" s="59"/>
      <c r="R74" s="59"/>
      <c r="S74" s="59"/>
      <c r="T74" s="59"/>
      <c r="U74" s="139">
        <v>0.03547686876225188</v>
      </c>
      <c r="V74" s="59"/>
      <c r="W74" s="59"/>
      <c r="X74" s="59"/>
      <c r="Y74" s="59"/>
      <c r="Z74" s="59"/>
      <c r="AA74" s="59"/>
      <c r="AB74" s="58">
        <v>920</v>
      </c>
      <c r="AC74" s="59"/>
      <c r="AD74" s="59"/>
      <c r="AE74" s="59"/>
      <c r="AF74" s="139">
        <v>0.024259684096722307</v>
      </c>
      <c r="AG74" s="59"/>
      <c r="AH74" s="59"/>
      <c r="AI74" s="59"/>
      <c r="AJ74" s="59"/>
    </row>
    <row r="75" spans="2:36" ht="10.5" customHeight="1">
      <c r="B75" s="61" t="s">
        <v>1203</v>
      </c>
      <c r="C75" s="59"/>
      <c r="D75" s="59"/>
      <c r="E75" s="59"/>
      <c r="F75" s="59"/>
      <c r="G75" s="59"/>
      <c r="H75" s="59"/>
      <c r="I75" s="59"/>
      <c r="J75" s="141">
        <v>59938908.34</v>
      </c>
      <c r="K75" s="59"/>
      <c r="L75" s="59"/>
      <c r="M75" s="59"/>
      <c r="N75" s="59"/>
      <c r="O75" s="59"/>
      <c r="P75" s="59"/>
      <c r="Q75" s="59"/>
      <c r="R75" s="59"/>
      <c r="S75" s="59"/>
      <c r="T75" s="59"/>
      <c r="U75" s="139">
        <v>0.02046751512809155</v>
      </c>
      <c r="V75" s="59"/>
      <c r="W75" s="59"/>
      <c r="X75" s="59"/>
      <c r="Y75" s="59"/>
      <c r="Z75" s="59"/>
      <c r="AA75" s="59"/>
      <c r="AB75" s="58">
        <v>639</v>
      </c>
      <c r="AC75" s="59"/>
      <c r="AD75" s="59"/>
      <c r="AE75" s="59"/>
      <c r="AF75" s="139">
        <v>0.016849932758484298</v>
      </c>
      <c r="AG75" s="59"/>
      <c r="AH75" s="59"/>
      <c r="AI75" s="59"/>
      <c r="AJ75" s="59"/>
    </row>
    <row r="76" spans="2:36" ht="10.5" customHeight="1">
      <c r="B76" s="61" t="s">
        <v>1204</v>
      </c>
      <c r="C76" s="59"/>
      <c r="D76" s="59"/>
      <c r="E76" s="59"/>
      <c r="F76" s="59"/>
      <c r="G76" s="59"/>
      <c r="H76" s="59"/>
      <c r="I76" s="59"/>
      <c r="J76" s="141">
        <v>177515595.47</v>
      </c>
      <c r="K76" s="59"/>
      <c r="L76" s="59"/>
      <c r="M76" s="59"/>
      <c r="N76" s="59"/>
      <c r="O76" s="59"/>
      <c r="P76" s="59"/>
      <c r="Q76" s="59"/>
      <c r="R76" s="59"/>
      <c r="S76" s="59"/>
      <c r="T76" s="59"/>
      <c r="U76" s="139">
        <v>0.06061677191624349</v>
      </c>
      <c r="V76" s="59"/>
      <c r="W76" s="59"/>
      <c r="X76" s="59"/>
      <c r="Y76" s="59"/>
      <c r="Z76" s="59"/>
      <c r="AA76" s="59"/>
      <c r="AB76" s="58">
        <v>1571</v>
      </c>
      <c r="AC76" s="59"/>
      <c r="AD76" s="59"/>
      <c r="AE76" s="59"/>
      <c r="AF76" s="139">
        <v>0.041426047517337763</v>
      </c>
      <c r="AG76" s="59"/>
      <c r="AH76" s="59"/>
      <c r="AI76" s="59"/>
      <c r="AJ76" s="59"/>
    </row>
    <row r="77" spans="2:36" ht="10.5" customHeight="1">
      <c r="B77" s="61" t="s">
        <v>1205</v>
      </c>
      <c r="C77" s="59"/>
      <c r="D77" s="59"/>
      <c r="E77" s="59"/>
      <c r="F77" s="59"/>
      <c r="G77" s="59"/>
      <c r="H77" s="59"/>
      <c r="I77" s="59"/>
      <c r="J77" s="141">
        <v>227594587.1700001</v>
      </c>
      <c r="K77" s="59"/>
      <c r="L77" s="59"/>
      <c r="M77" s="59"/>
      <c r="N77" s="59"/>
      <c r="O77" s="59"/>
      <c r="P77" s="59"/>
      <c r="Q77" s="59"/>
      <c r="R77" s="59"/>
      <c r="S77" s="59"/>
      <c r="T77" s="59"/>
      <c r="U77" s="139">
        <v>0.07771739234137891</v>
      </c>
      <c r="V77" s="59"/>
      <c r="W77" s="59"/>
      <c r="X77" s="59"/>
      <c r="Y77" s="59"/>
      <c r="Z77" s="59"/>
      <c r="AA77" s="59"/>
      <c r="AB77" s="58">
        <v>1845</v>
      </c>
      <c r="AC77" s="59"/>
      <c r="AD77" s="59"/>
      <c r="AE77" s="59"/>
      <c r="AF77" s="139">
        <v>0.048651214302665925</v>
      </c>
      <c r="AG77" s="59"/>
      <c r="AH77" s="59"/>
      <c r="AI77" s="59"/>
      <c r="AJ77" s="59"/>
    </row>
    <row r="78" spans="2:36" ht="10.5" customHeight="1">
      <c r="B78" s="61" t="s">
        <v>1206</v>
      </c>
      <c r="C78" s="59"/>
      <c r="D78" s="59"/>
      <c r="E78" s="59"/>
      <c r="F78" s="59"/>
      <c r="G78" s="59"/>
      <c r="H78" s="59"/>
      <c r="I78" s="59"/>
      <c r="J78" s="141">
        <v>78048379.94000004</v>
      </c>
      <c r="K78" s="59"/>
      <c r="L78" s="59"/>
      <c r="M78" s="59"/>
      <c r="N78" s="59"/>
      <c r="O78" s="59"/>
      <c r="P78" s="59"/>
      <c r="Q78" s="59"/>
      <c r="R78" s="59"/>
      <c r="S78" s="59"/>
      <c r="T78" s="59"/>
      <c r="U78" s="139">
        <v>0.026651409599979844</v>
      </c>
      <c r="V78" s="59"/>
      <c r="W78" s="59"/>
      <c r="X78" s="59"/>
      <c r="Y78" s="59"/>
      <c r="Z78" s="59"/>
      <c r="AA78" s="59"/>
      <c r="AB78" s="58">
        <v>625</v>
      </c>
      <c r="AC78" s="59"/>
      <c r="AD78" s="59"/>
      <c r="AE78" s="59"/>
      <c r="AF78" s="139">
        <v>0.01648076365266461</v>
      </c>
      <c r="AG78" s="59"/>
      <c r="AH78" s="59"/>
      <c r="AI78" s="59"/>
      <c r="AJ78" s="59"/>
    </row>
    <row r="79" spans="2:36" ht="10.5" customHeight="1">
      <c r="B79" s="61" t="s">
        <v>1207</v>
      </c>
      <c r="C79" s="59"/>
      <c r="D79" s="59"/>
      <c r="E79" s="59"/>
      <c r="F79" s="59"/>
      <c r="G79" s="59"/>
      <c r="H79" s="59"/>
      <c r="I79" s="59"/>
      <c r="J79" s="141">
        <v>41271621.23000003</v>
      </c>
      <c r="K79" s="59"/>
      <c r="L79" s="59"/>
      <c r="M79" s="59"/>
      <c r="N79" s="59"/>
      <c r="O79" s="59"/>
      <c r="P79" s="59"/>
      <c r="Q79" s="59"/>
      <c r="R79" s="59"/>
      <c r="S79" s="59"/>
      <c r="T79" s="59"/>
      <c r="U79" s="139">
        <v>0.014093141755172145</v>
      </c>
      <c r="V79" s="59"/>
      <c r="W79" s="59"/>
      <c r="X79" s="59"/>
      <c r="Y79" s="59"/>
      <c r="Z79" s="59"/>
      <c r="AA79" s="59"/>
      <c r="AB79" s="58">
        <v>336</v>
      </c>
      <c r="AC79" s="59"/>
      <c r="AD79" s="59"/>
      <c r="AE79" s="59"/>
      <c r="AF79" s="139">
        <v>0.008860058539672495</v>
      </c>
      <c r="AG79" s="59"/>
      <c r="AH79" s="59"/>
      <c r="AI79" s="59"/>
      <c r="AJ79" s="59"/>
    </row>
    <row r="80" spans="2:36" ht="10.5" customHeight="1">
      <c r="B80" s="61" t="s">
        <v>1208</v>
      </c>
      <c r="C80" s="59"/>
      <c r="D80" s="59"/>
      <c r="E80" s="59"/>
      <c r="F80" s="59"/>
      <c r="G80" s="59"/>
      <c r="H80" s="59"/>
      <c r="I80" s="59"/>
      <c r="J80" s="141">
        <v>1422613.46</v>
      </c>
      <c r="K80" s="59"/>
      <c r="L80" s="59"/>
      <c r="M80" s="59"/>
      <c r="N80" s="59"/>
      <c r="O80" s="59"/>
      <c r="P80" s="59"/>
      <c r="Q80" s="59"/>
      <c r="R80" s="59"/>
      <c r="S80" s="59"/>
      <c r="T80" s="59"/>
      <c r="U80" s="139">
        <v>0.000485783997746674</v>
      </c>
      <c r="V80" s="59"/>
      <c r="W80" s="59"/>
      <c r="X80" s="59"/>
      <c r="Y80" s="59"/>
      <c r="Z80" s="59"/>
      <c r="AA80" s="59"/>
      <c r="AB80" s="58">
        <v>14</v>
      </c>
      <c r="AC80" s="59"/>
      <c r="AD80" s="59"/>
      <c r="AE80" s="59"/>
      <c r="AF80" s="139">
        <v>0.00036916910581968724</v>
      </c>
      <c r="AG80" s="59"/>
      <c r="AH80" s="59"/>
      <c r="AI80" s="59"/>
      <c r="AJ80" s="59"/>
    </row>
    <row r="81" spans="2:36" ht="10.5" customHeight="1">
      <c r="B81" s="61" t="s">
        <v>1209</v>
      </c>
      <c r="C81" s="59"/>
      <c r="D81" s="59"/>
      <c r="E81" s="59"/>
      <c r="F81" s="59"/>
      <c r="G81" s="59"/>
      <c r="H81" s="59"/>
      <c r="I81" s="59"/>
      <c r="J81" s="141">
        <v>3956615.18</v>
      </c>
      <c r="K81" s="59"/>
      <c r="L81" s="59"/>
      <c r="M81" s="59"/>
      <c r="N81" s="59"/>
      <c r="O81" s="59"/>
      <c r="P81" s="59"/>
      <c r="Q81" s="59"/>
      <c r="R81" s="59"/>
      <c r="S81" s="59"/>
      <c r="T81" s="59"/>
      <c r="U81" s="139">
        <v>0.0013510770098334203</v>
      </c>
      <c r="V81" s="59"/>
      <c r="W81" s="59"/>
      <c r="X81" s="59"/>
      <c r="Y81" s="59"/>
      <c r="Z81" s="59"/>
      <c r="AA81" s="59"/>
      <c r="AB81" s="58">
        <v>38</v>
      </c>
      <c r="AC81" s="59"/>
      <c r="AD81" s="59"/>
      <c r="AE81" s="59"/>
      <c r="AF81" s="139">
        <v>0.0010020304300820083</v>
      </c>
      <c r="AG81" s="59"/>
      <c r="AH81" s="59"/>
      <c r="AI81" s="59"/>
      <c r="AJ81" s="59"/>
    </row>
    <row r="82" spans="2:36" ht="10.5" customHeight="1">
      <c r="B82" s="61" t="s">
        <v>1210</v>
      </c>
      <c r="C82" s="59"/>
      <c r="D82" s="59"/>
      <c r="E82" s="59"/>
      <c r="F82" s="59"/>
      <c r="G82" s="59"/>
      <c r="H82" s="59"/>
      <c r="I82" s="59"/>
      <c r="J82" s="141">
        <v>1447134.82</v>
      </c>
      <c r="K82" s="59"/>
      <c r="L82" s="59"/>
      <c r="M82" s="59"/>
      <c r="N82" s="59"/>
      <c r="O82" s="59"/>
      <c r="P82" s="59"/>
      <c r="Q82" s="59"/>
      <c r="R82" s="59"/>
      <c r="S82" s="59"/>
      <c r="T82" s="59"/>
      <c r="U82" s="139">
        <v>0.0004941573785882875</v>
      </c>
      <c r="V82" s="59"/>
      <c r="W82" s="59"/>
      <c r="X82" s="59"/>
      <c r="Y82" s="59"/>
      <c r="Z82" s="59"/>
      <c r="AA82" s="59"/>
      <c r="AB82" s="58">
        <v>11</v>
      </c>
      <c r="AC82" s="59"/>
      <c r="AD82" s="59"/>
      <c r="AE82" s="59"/>
      <c r="AF82" s="139">
        <v>0.00029006144028689715</v>
      </c>
      <c r="AG82" s="59"/>
      <c r="AH82" s="59"/>
      <c r="AI82" s="59"/>
      <c r="AJ82" s="59"/>
    </row>
    <row r="83" spans="2:36" ht="10.5" customHeight="1">
      <c r="B83" s="61" t="s">
        <v>1211</v>
      </c>
      <c r="C83" s="59"/>
      <c r="D83" s="59"/>
      <c r="E83" s="59"/>
      <c r="F83" s="59"/>
      <c r="G83" s="59"/>
      <c r="H83" s="59"/>
      <c r="I83" s="59"/>
      <c r="J83" s="141">
        <v>1072834.43</v>
      </c>
      <c r="K83" s="59"/>
      <c r="L83" s="59"/>
      <c r="M83" s="59"/>
      <c r="N83" s="59"/>
      <c r="O83" s="59"/>
      <c r="P83" s="59"/>
      <c r="Q83" s="59"/>
      <c r="R83" s="59"/>
      <c r="S83" s="59"/>
      <c r="T83" s="59"/>
      <c r="U83" s="139">
        <v>0.0003663439247409302</v>
      </c>
      <c r="V83" s="59"/>
      <c r="W83" s="59"/>
      <c r="X83" s="59"/>
      <c r="Y83" s="59"/>
      <c r="Z83" s="59"/>
      <c r="AA83" s="59"/>
      <c r="AB83" s="58">
        <v>12</v>
      </c>
      <c r="AC83" s="59"/>
      <c r="AD83" s="59"/>
      <c r="AE83" s="59"/>
      <c r="AF83" s="139">
        <v>0.00031643066213116053</v>
      </c>
      <c r="AG83" s="59"/>
      <c r="AH83" s="59"/>
      <c r="AI83" s="59"/>
      <c r="AJ83" s="59"/>
    </row>
    <row r="84" spans="2:36" ht="10.5" customHeight="1">
      <c r="B84" s="61" t="s">
        <v>1212</v>
      </c>
      <c r="C84" s="59"/>
      <c r="D84" s="59"/>
      <c r="E84" s="59"/>
      <c r="F84" s="59"/>
      <c r="G84" s="59"/>
      <c r="H84" s="59"/>
      <c r="I84" s="59"/>
      <c r="J84" s="141">
        <v>232781.48</v>
      </c>
      <c r="K84" s="59"/>
      <c r="L84" s="59"/>
      <c r="M84" s="59"/>
      <c r="N84" s="59"/>
      <c r="O84" s="59"/>
      <c r="P84" s="59"/>
      <c r="Q84" s="59"/>
      <c r="R84" s="59"/>
      <c r="S84" s="59"/>
      <c r="T84" s="59"/>
      <c r="U84" s="139">
        <v>7.948857587484618E-05</v>
      </c>
      <c r="V84" s="59"/>
      <c r="W84" s="59"/>
      <c r="X84" s="59"/>
      <c r="Y84" s="59"/>
      <c r="Z84" s="59"/>
      <c r="AA84" s="59"/>
      <c r="AB84" s="58">
        <v>4</v>
      </c>
      <c r="AC84" s="59"/>
      <c r="AD84" s="59"/>
      <c r="AE84" s="59"/>
      <c r="AF84" s="139">
        <v>0.0001054768873770535</v>
      </c>
      <c r="AG84" s="59"/>
      <c r="AH84" s="59"/>
      <c r="AI84" s="59"/>
      <c r="AJ84" s="59"/>
    </row>
    <row r="85" spans="2:36" ht="13.5" customHeight="1">
      <c r="B85" s="147"/>
      <c r="C85" s="143"/>
      <c r="D85" s="143"/>
      <c r="E85" s="143"/>
      <c r="F85" s="143"/>
      <c r="G85" s="143"/>
      <c r="H85" s="143"/>
      <c r="I85" s="143"/>
      <c r="J85" s="144">
        <v>2928489753.88</v>
      </c>
      <c r="K85" s="143"/>
      <c r="L85" s="143"/>
      <c r="M85" s="143"/>
      <c r="N85" s="143"/>
      <c r="O85" s="143"/>
      <c r="P85" s="143"/>
      <c r="Q85" s="143"/>
      <c r="R85" s="143"/>
      <c r="S85" s="143"/>
      <c r="T85" s="143"/>
      <c r="U85" s="145">
        <v>1.0000000000000013</v>
      </c>
      <c r="V85" s="143"/>
      <c r="W85" s="143"/>
      <c r="X85" s="143"/>
      <c r="Y85" s="143"/>
      <c r="Z85" s="143"/>
      <c r="AA85" s="143"/>
      <c r="AB85" s="146">
        <v>37923</v>
      </c>
      <c r="AC85" s="143"/>
      <c r="AD85" s="143"/>
      <c r="AE85" s="143"/>
      <c r="AF85" s="145">
        <v>1</v>
      </c>
      <c r="AG85" s="143"/>
      <c r="AH85" s="143"/>
      <c r="AI85" s="143"/>
      <c r="AJ85" s="143"/>
    </row>
    <row r="86" spans="2:36" ht="9" customHeight="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2:36" ht="18.75" customHeight="1">
      <c r="B87" s="68" t="s">
        <v>1166</v>
      </c>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70"/>
    </row>
    <row r="88" spans="2:36" ht="9" customHeight="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ht="12.75" customHeight="1">
      <c r="B89" s="55" t="s">
        <v>1181</v>
      </c>
      <c r="C89" s="56"/>
      <c r="D89" s="56"/>
      <c r="E89" s="56"/>
      <c r="F89" s="56"/>
      <c r="G89" s="56"/>
      <c r="H89" s="56"/>
      <c r="I89" s="55" t="s">
        <v>1178</v>
      </c>
      <c r="J89" s="56"/>
      <c r="K89" s="56"/>
      <c r="L89" s="56"/>
      <c r="M89" s="56"/>
      <c r="N89" s="56"/>
      <c r="O89" s="56"/>
      <c r="P89" s="56"/>
      <c r="Q89" s="56"/>
      <c r="R89" s="56"/>
      <c r="S89" s="56"/>
      <c r="T89" s="56"/>
      <c r="U89" s="55" t="s">
        <v>1179</v>
      </c>
      <c r="V89" s="56"/>
      <c r="W89" s="56"/>
      <c r="X89" s="56"/>
      <c r="Y89" s="56"/>
      <c r="Z89" s="56"/>
      <c r="AA89" s="56"/>
      <c r="AB89" s="55" t="s">
        <v>1180</v>
      </c>
      <c r="AC89" s="56"/>
      <c r="AD89" s="56"/>
      <c r="AE89" s="56"/>
      <c r="AF89" s="55" t="s">
        <v>1179</v>
      </c>
      <c r="AG89" s="56"/>
      <c r="AH89" s="56"/>
      <c r="AI89" s="56"/>
      <c r="AJ89" s="56"/>
    </row>
    <row r="90" spans="2:36" ht="10.5" customHeight="1">
      <c r="B90" s="61" t="s">
        <v>1182</v>
      </c>
      <c r="C90" s="59"/>
      <c r="D90" s="59"/>
      <c r="E90" s="59"/>
      <c r="F90" s="59"/>
      <c r="G90" s="59"/>
      <c r="H90" s="59"/>
      <c r="I90" s="141">
        <v>0</v>
      </c>
      <c r="J90" s="59"/>
      <c r="K90" s="59"/>
      <c r="L90" s="59"/>
      <c r="M90" s="59"/>
      <c r="N90" s="59"/>
      <c r="O90" s="59"/>
      <c r="P90" s="59"/>
      <c r="Q90" s="59"/>
      <c r="R90" s="59"/>
      <c r="S90" s="59"/>
      <c r="T90" s="59"/>
      <c r="U90" s="139">
        <v>0</v>
      </c>
      <c r="V90" s="59"/>
      <c r="W90" s="59"/>
      <c r="X90" s="59"/>
      <c r="Y90" s="59"/>
      <c r="Z90" s="59"/>
      <c r="AA90" s="59"/>
      <c r="AB90" s="58">
        <v>6</v>
      </c>
      <c r="AC90" s="59"/>
      <c r="AD90" s="59"/>
      <c r="AE90" s="59"/>
      <c r="AF90" s="139">
        <v>0.00015821533106558027</v>
      </c>
      <c r="AG90" s="59"/>
      <c r="AH90" s="59"/>
      <c r="AI90" s="59"/>
      <c r="AJ90" s="59"/>
    </row>
    <row r="91" spans="2:36" ht="10.5" customHeight="1">
      <c r="B91" s="61" t="s">
        <v>1183</v>
      </c>
      <c r="C91" s="59"/>
      <c r="D91" s="59"/>
      <c r="E91" s="59"/>
      <c r="F91" s="59"/>
      <c r="G91" s="59"/>
      <c r="H91" s="59"/>
      <c r="I91" s="141">
        <v>1160046.61</v>
      </c>
      <c r="J91" s="59"/>
      <c r="K91" s="59"/>
      <c r="L91" s="59"/>
      <c r="M91" s="59"/>
      <c r="N91" s="59"/>
      <c r="O91" s="59"/>
      <c r="P91" s="59"/>
      <c r="Q91" s="59"/>
      <c r="R91" s="59"/>
      <c r="S91" s="59"/>
      <c r="T91" s="59"/>
      <c r="U91" s="139">
        <v>0.0003961245240701418</v>
      </c>
      <c r="V91" s="59"/>
      <c r="W91" s="59"/>
      <c r="X91" s="59"/>
      <c r="Y91" s="59"/>
      <c r="Z91" s="59"/>
      <c r="AA91" s="59"/>
      <c r="AB91" s="58">
        <v>16</v>
      </c>
      <c r="AC91" s="59"/>
      <c r="AD91" s="59"/>
      <c r="AE91" s="59"/>
      <c r="AF91" s="139">
        <v>0.000421907549508214</v>
      </c>
      <c r="AG91" s="59"/>
      <c r="AH91" s="59"/>
      <c r="AI91" s="59"/>
      <c r="AJ91" s="59"/>
    </row>
    <row r="92" spans="2:36" ht="10.5" customHeight="1">
      <c r="B92" s="61" t="s">
        <v>1184</v>
      </c>
      <c r="C92" s="59"/>
      <c r="D92" s="59"/>
      <c r="E92" s="59"/>
      <c r="F92" s="59"/>
      <c r="G92" s="59"/>
      <c r="H92" s="59"/>
      <c r="I92" s="141">
        <v>5982721.289999999</v>
      </c>
      <c r="J92" s="59"/>
      <c r="K92" s="59"/>
      <c r="L92" s="59"/>
      <c r="M92" s="59"/>
      <c r="N92" s="59"/>
      <c r="O92" s="59"/>
      <c r="P92" s="59"/>
      <c r="Q92" s="59"/>
      <c r="R92" s="59"/>
      <c r="S92" s="59"/>
      <c r="T92" s="59"/>
      <c r="U92" s="139">
        <v>0.002042937415803969</v>
      </c>
      <c r="V92" s="59"/>
      <c r="W92" s="59"/>
      <c r="X92" s="59"/>
      <c r="Y92" s="59"/>
      <c r="Z92" s="59"/>
      <c r="AA92" s="59"/>
      <c r="AB92" s="58">
        <v>75</v>
      </c>
      <c r="AC92" s="59"/>
      <c r="AD92" s="59"/>
      <c r="AE92" s="59"/>
      <c r="AF92" s="139">
        <v>0.001977691638319753</v>
      </c>
      <c r="AG92" s="59"/>
      <c r="AH92" s="59"/>
      <c r="AI92" s="59"/>
      <c r="AJ92" s="59"/>
    </row>
    <row r="93" spans="2:36" ht="10.5" customHeight="1">
      <c r="B93" s="61" t="s">
        <v>1185</v>
      </c>
      <c r="C93" s="59"/>
      <c r="D93" s="59"/>
      <c r="E93" s="59"/>
      <c r="F93" s="59"/>
      <c r="G93" s="59"/>
      <c r="H93" s="59"/>
      <c r="I93" s="141">
        <v>2238606.4400000004</v>
      </c>
      <c r="J93" s="59"/>
      <c r="K93" s="59"/>
      <c r="L93" s="59"/>
      <c r="M93" s="59"/>
      <c r="N93" s="59"/>
      <c r="O93" s="59"/>
      <c r="P93" s="59"/>
      <c r="Q93" s="59"/>
      <c r="R93" s="59"/>
      <c r="S93" s="59"/>
      <c r="T93" s="59"/>
      <c r="U93" s="139">
        <v>0.0007644235179699845</v>
      </c>
      <c r="V93" s="59"/>
      <c r="W93" s="59"/>
      <c r="X93" s="59"/>
      <c r="Y93" s="59"/>
      <c r="Z93" s="59"/>
      <c r="AA93" s="59"/>
      <c r="AB93" s="58">
        <v>136</v>
      </c>
      <c r="AC93" s="59"/>
      <c r="AD93" s="59"/>
      <c r="AE93" s="59"/>
      <c r="AF93" s="139">
        <v>0.003586214170819819</v>
      </c>
      <c r="AG93" s="59"/>
      <c r="AH93" s="59"/>
      <c r="AI93" s="59"/>
      <c r="AJ93" s="59"/>
    </row>
    <row r="94" spans="2:36" ht="10.5" customHeight="1">
      <c r="B94" s="61" t="s">
        <v>1186</v>
      </c>
      <c r="C94" s="59"/>
      <c r="D94" s="59"/>
      <c r="E94" s="59"/>
      <c r="F94" s="59"/>
      <c r="G94" s="59"/>
      <c r="H94" s="59"/>
      <c r="I94" s="141">
        <v>26725170.799999993</v>
      </c>
      <c r="J94" s="59"/>
      <c r="K94" s="59"/>
      <c r="L94" s="59"/>
      <c r="M94" s="59"/>
      <c r="N94" s="59"/>
      <c r="O94" s="59"/>
      <c r="P94" s="59"/>
      <c r="Q94" s="59"/>
      <c r="R94" s="59"/>
      <c r="S94" s="59"/>
      <c r="T94" s="59"/>
      <c r="U94" s="139">
        <v>0.00912592259016493</v>
      </c>
      <c r="V94" s="59"/>
      <c r="W94" s="59"/>
      <c r="X94" s="59"/>
      <c r="Y94" s="59"/>
      <c r="Z94" s="59"/>
      <c r="AA94" s="59"/>
      <c r="AB94" s="58">
        <v>360</v>
      </c>
      <c r="AC94" s="59"/>
      <c r="AD94" s="59"/>
      <c r="AE94" s="59"/>
      <c r="AF94" s="139">
        <v>0.009492919863934815</v>
      </c>
      <c r="AG94" s="59"/>
      <c r="AH94" s="59"/>
      <c r="AI94" s="59"/>
      <c r="AJ94" s="59"/>
    </row>
    <row r="95" spans="2:36" ht="10.5" customHeight="1">
      <c r="B95" s="61" t="s">
        <v>1187</v>
      </c>
      <c r="C95" s="59"/>
      <c r="D95" s="59"/>
      <c r="E95" s="59"/>
      <c r="F95" s="59"/>
      <c r="G95" s="59"/>
      <c r="H95" s="59"/>
      <c r="I95" s="141">
        <v>8412829.440000001</v>
      </c>
      <c r="J95" s="59"/>
      <c r="K95" s="59"/>
      <c r="L95" s="59"/>
      <c r="M95" s="59"/>
      <c r="N95" s="59"/>
      <c r="O95" s="59"/>
      <c r="P95" s="59"/>
      <c r="Q95" s="59"/>
      <c r="R95" s="59"/>
      <c r="S95" s="59"/>
      <c r="T95" s="59"/>
      <c r="U95" s="139">
        <v>0.0028727535853091952</v>
      </c>
      <c r="V95" s="59"/>
      <c r="W95" s="59"/>
      <c r="X95" s="59"/>
      <c r="Y95" s="59"/>
      <c r="Z95" s="59"/>
      <c r="AA95" s="59"/>
      <c r="AB95" s="58">
        <v>321</v>
      </c>
      <c r="AC95" s="59"/>
      <c r="AD95" s="59"/>
      <c r="AE95" s="59"/>
      <c r="AF95" s="139">
        <v>0.008464520212008544</v>
      </c>
      <c r="AG95" s="59"/>
      <c r="AH95" s="59"/>
      <c r="AI95" s="59"/>
      <c r="AJ95" s="59"/>
    </row>
    <row r="96" spans="2:36" ht="10.5" customHeight="1">
      <c r="B96" s="61" t="s">
        <v>1188</v>
      </c>
      <c r="C96" s="59"/>
      <c r="D96" s="59"/>
      <c r="E96" s="59"/>
      <c r="F96" s="59"/>
      <c r="G96" s="59"/>
      <c r="H96" s="59"/>
      <c r="I96" s="141">
        <v>18143351.81000001</v>
      </c>
      <c r="J96" s="59"/>
      <c r="K96" s="59"/>
      <c r="L96" s="59"/>
      <c r="M96" s="59"/>
      <c r="N96" s="59"/>
      <c r="O96" s="59"/>
      <c r="P96" s="59"/>
      <c r="Q96" s="59"/>
      <c r="R96" s="59"/>
      <c r="S96" s="59"/>
      <c r="T96" s="59"/>
      <c r="U96" s="139">
        <v>0.006195463646735194</v>
      </c>
      <c r="V96" s="59"/>
      <c r="W96" s="59"/>
      <c r="X96" s="59"/>
      <c r="Y96" s="59"/>
      <c r="Z96" s="59"/>
      <c r="AA96" s="59"/>
      <c r="AB96" s="58">
        <v>517</v>
      </c>
      <c r="AC96" s="59"/>
      <c r="AD96" s="59"/>
      <c r="AE96" s="59"/>
      <c r="AF96" s="139">
        <v>0.013632887693484166</v>
      </c>
      <c r="AG96" s="59"/>
      <c r="AH96" s="59"/>
      <c r="AI96" s="59"/>
      <c r="AJ96" s="59"/>
    </row>
    <row r="97" spans="2:36" ht="10.5" customHeight="1">
      <c r="B97" s="61" t="s">
        <v>1189</v>
      </c>
      <c r="C97" s="59"/>
      <c r="D97" s="59"/>
      <c r="E97" s="59"/>
      <c r="F97" s="59"/>
      <c r="G97" s="59"/>
      <c r="H97" s="59"/>
      <c r="I97" s="141">
        <v>27213664.559999984</v>
      </c>
      <c r="J97" s="59"/>
      <c r="K97" s="59"/>
      <c r="L97" s="59"/>
      <c r="M97" s="59"/>
      <c r="N97" s="59"/>
      <c r="O97" s="59"/>
      <c r="P97" s="59"/>
      <c r="Q97" s="59"/>
      <c r="R97" s="59"/>
      <c r="S97" s="59"/>
      <c r="T97" s="59"/>
      <c r="U97" s="139">
        <v>0.009292729989560055</v>
      </c>
      <c r="V97" s="59"/>
      <c r="W97" s="59"/>
      <c r="X97" s="59"/>
      <c r="Y97" s="59"/>
      <c r="Z97" s="59"/>
      <c r="AA97" s="59"/>
      <c r="AB97" s="58">
        <v>721</v>
      </c>
      <c r="AC97" s="59"/>
      <c r="AD97" s="59"/>
      <c r="AE97" s="59"/>
      <c r="AF97" s="139">
        <v>0.019012208949713894</v>
      </c>
      <c r="AG97" s="59"/>
      <c r="AH97" s="59"/>
      <c r="AI97" s="59"/>
      <c r="AJ97" s="59"/>
    </row>
    <row r="98" spans="2:36" ht="10.5" customHeight="1">
      <c r="B98" s="61" t="s">
        <v>1190</v>
      </c>
      <c r="C98" s="59"/>
      <c r="D98" s="59"/>
      <c r="E98" s="59"/>
      <c r="F98" s="59"/>
      <c r="G98" s="59"/>
      <c r="H98" s="59"/>
      <c r="I98" s="141">
        <v>40959962.58</v>
      </c>
      <c r="J98" s="59"/>
      <c r="K98" s="59"/>
      <c r="L98" s="59"/>
      <c r="M98" s="59"/>
      <c r="N98" s="59"/>
      <c r="O98" s="59"/>
      <c r="P98" s="59"/>
      <c r="Q98" s="59"/>
      <c r="R98" s="59"/>
      <c r="S98" s="59"/>
      <c r="T98" s="59"/>
      <c r="U98" s="139">
        <v>0.013986718760320602</v>
      </c>
      <c r="V98" s="59"/>
      <c r="W98" s="59"/>
      <c r="X98" s="59"/>
      <c r="Y98" s="59"/>
      <c r="Z98" s="59"/>
      <c r="AA98" s="59"/>
      <c r="AB98" s="58">
        <v>881</v>
      </c>
      <c r="AC98" s="59"/>
      <c r="AD98" s="59"/>
      <c r="AE98" s="59"/>
      <c r="AF98" s="139">
        <v>0.023231284444796035</v>
      </c>
      <c r="AG98" s="59"/>
      <c r="AH98" s="59"/>
      <c r="AI98" s="59"/>
      <c r="AJ98" s="59"/>
    </row>
    <row r="99" spans="2:36" ht="10.5" customHeight="1">
      <c r="B99" s="61" t="s">
        <v>1191</v>
      </c>
      <c r="C99" s="59"/>
      <c r="D99" s="59"/>
      <c r="E99" s="59"/>
      <c r="F99" s="59"/>
      <c r="G99" s="59"/>
      <c r="H99" s="59"/>
      <c r="I99" s="141">
        <v>409886439.23999846</v>
      </c>
      <c r="J99" s="59"/>
      <c r="K99" s="59"/>
      <c r="L99" s="59"/>
      <c r="M99" s="59"/>
      <c r="N99" s="59"/>
      <c r="O99" s="59"/>
      <c r="P99" s="59"/>
      <c r="Q99" s="59"/>
      <c r="R99" s="59"/>
      <c r="S99" s="59"/>
      <c r="T99" s="59"/>
      <c r="U99" s="139">
        <v>0.13996512663120447</v>
      </c>
      <c r="V99" s="59"/>
      <c r="W99" s="59"/>
      <c r="X99" s="59"/>
      <c r="Y99" s="59"/>
      <c r="Z99" s="59"/>
      <c r="AA99" s="59"/>
      <c r="AB99" s="58">
        <v>8148</v>
      </c>
      <c r="AC99" s="59"/>
      <c r="AD99" s="59"/>
      <c r="AE99" s="59"/>
      <c r="AF99" s="139">
        <v>0.21485641958705798</v>
      </c>
      <c r="AG99" s="59"/>
      <c r="AH99" s="59"/>
      <c r="AI99" s="59"/>
      <c r="AJ99" s="59"/>
    </row>
    <row r="100" spans="2:36" ht="10.5" customHeight="1">
      <c r="B100" s="61" t="s">
        <v>1192</v>
      </c>
      <c r="C100" s="59"/>
      <c r="D100" s="59"/>
      <c r="E100" s="59"/>
      <c r="F100" s="59"/>
      <c r="G100" s="59"/>
      <c r="H100" s="59"/>
      <c r="I100" s="141">
        <v>72690522.25000007</v>
      </c>
      <c r="J100" s="59"/>
      <c r="K100" s="59"/>
      <c r="L100" s="59"/>
      <c r="M100" s="59"/>
      <c r="N100" s="59"/>
      <c r="O100" s="59"/>
      <c r="P100" s="59"/>
      <c r="Q100" s="59"/>
      <c r="R100" s="59"/>
      <c r="S100" s="59"/>
      <c r="T100" s="59"/>
      <c r="U100" s="139">
        <v>0.024821846193482978</v>
      </c>
      <c r="V100" s="59"/>
      <c r="W100" s="59"/>
      <c r="X100" s="59"/>
      <c r="Y100" s="59"/>
      <c r="Z100" s="59"/>
      <c r="AA100" s="59"/>
      <c r="AB100" s="58">
        <v>1914</v>
      </c>
      <c r="AC100" s="59"/>
      <c r="AD100" s="59"/>
      <c r="AE100" s="59"/>
      <c r="AF100" s="139">
        <v>0.0504706906099201</v>
      </c>
      <c r="AG100" s="59"/>
      <c r="AH100" s="59"/>
      <c r="AI100" s="59"/>
      <c r="AJ100" s="59"/>
    </row>
    <row r="101" spans="2:36" ht="10.5" customHeight="1">
      <c r="B101" s="61" t="s">
        <v>1193</v>
      </c>
      <c r="C101" s="59"/>
      <c r="D101" s="59"/>
      <c r="E101" s="59"/>
      <c r="F101" s="59"/>
      <c r="G101" s="59"/>
      <c r="H101" s="59"/>
      <c r="I101" s="141">
        <v>74922368.75000001</v>
      </c>
      <c r="J101" s="59"/>
      <c r="K101" s="59"/>
      <c r="L101" s="59"/>
      <c r="M101" s="59"/>
      <c r="N101" s="59"/>
      <c r="O101" s="59"/>
      <c r="P101" s="59"/>
      <c r="Q101" s="59"/>
      <c r="R101" s="59"/>
      <c r="S101" s="59"/>
      <c r="T101" s="59"/>
      <c r="U101" s="139">
        <v>0.025583961374880806</v>
      </c>
      <c r="V101" s="59"/>
      <c r="W101" s="59"/>
      <c r="X101" s="59"/>
      <c r="Y101" s="59"/>
      <c r="Z101" s="59"/>
      <c r="AA101" s="59"/>
      <c r="AB101" s="58">
        <v>1098</v>
      </c>
      <c r="AC101" s="59"/>
      <c r="AD101" s="59"/>
      <c r="AE101" s="59"/>
      <c r="AF101" s="139">
        <v>0.028953405585001188</v>
      </c>
      <c r="AG101" s="59"/>
      <c r="AH101" s="59"/>
      <c r="AI101" s="59"/>
      <c r="AJ101" s="59"/>
    </row>
    <row r="102" spans="2:36" ht="10.5" customHeight="1">
      <c r="B102" s="61" t="s">
        <v>1194</v>
      </c>
      <c r="C102" s="59"/>
      <c r="D102" s="59"/>
      <c r="E102" s="59"/>
      <c r="F102" s="59"/>
      <c r="G102" s="59"/>
      <c r="H102" s="59"/>
      <c r="I102" s="141">
        <v>242043699.93999955</v>
      </c>
      <c r="J102" s="59"/>
      <c r="K102" s="59"/>
      <c r="L102" s="59"/>
      <c r="M102" s="59"/>
      <c r="N102" s="59"/>
      <c r="O102" s="59"/>
      <c r="P102" s="59"/>
      <c r="Q102" s="59"/>
      <c r="R102" s="59"/>
      <c r="S102" s="59"/>
      <c r="T102" s="59"/>
      <c r="U102" s="139">
        <v>0.08265137332965314</v>
      </c>
      <c r="V102" s="59"/>
      <c r="W102" s="59"/>
      <c r="X102" s="59"/>
      <c r="Y102" s="59"/>
      <c r="Z102" s="59"/>
      <c r="AA102" s="59"/>
      <c r="AB102" s="58">
        <v>3460</v>
      </c>
      <c r="AC102" s="59"/>
      <c r="AD102" s="59"/>
      <c r="AE102" s="59"/>
      <c r="AF102" s="139">
        <v>0.09123750758115128</v>
      </c>
      <c r="AG102" s="59"/>
      <c r="AH102" s="59"/>
      <c r="AI102" s="59"/>
      <c r="AJ102" s="59"/>
    </row>
    <row r="103" spans="2:36" ht="10.5" customHeight="1">
      <c r="B103" s="61" t="s">
        <v>1195</v>
      </c>
      <c r="C103" s="59"/>
      <c r="D103" s="59"/>
      <c r="E103" s="59"/>
      <c r="F103" s="59"/>
      <c r="G103" s="59"/>
      <c r="H103" s="59"/>
      <c r="I103" s="141">
        <v>17528008.910000008</v>
      </c>
      <c r="J103" s="59"/>
      <c r="K103" s="59"/>
      <c r="L103" s="59"/>
      <c r="M103" s="59"/>
      <c r="N103" s="59"/>
      <c r="O103" s="59"/>
      <c r="P103" s="59"/>
      <c r="Q103" s="59"/>
      <c r="R103" s="59"/>
      <c r="S103" s="59"/>
      <c r="T103" s="59"/>
      <c r="U103" s="139">
        <v>0.005985340698828436</v>
      </c>
      <c r="V103" s="59"/>
      <c r="W103" s="59"/>
      <c r="X103" s="59"/>
      <c r="Y103" s="59"/>
      <c r="Z103" s="59"/>
      <c r="AA103" s="59"/>
      <c r="AB103" s="58">
        <v>239</v>
      </c>
      <c r="AC103" s="59"/>
      <c r="AD103" s="59"/>
      <c r="AE103" s="59"/>
      <c r="AF103" s="139">
        <v>0.0063022440207789465</v>
      </c>
      <c r="AG103" s="59"/>
      <c r="AH103" s="59"/>
      <c r="AI103" s="59"/>
      <c r="AJ103" s="59"/>
    </row>
    <row r="104" spans="2:36" ht="10.5" customHeight="1">
      <c r="B104" s="61" t="s">
        <v>1196</v>
      </c>
      <c r="C104" s="59"/>
      <c r="D104" s="59"/>
      <c r="E104" s="59"/>
      <c r="F104" s="59"/>
      <c r="G104" s="59"/>
      <c r="H104" s="59"/>
      <c r="I104" s="141">
        <v>404146336.27999955</v>
      </c>
      <c r="J104" s="59"/>
      <c r="K104" s="59"/>
      <c r="L104" s="59"/>
      <c r="M104" s="59"/>
      <c r="N104" s="59"/>
      <c r="O104" s="59"/>
      <c r="P104" s="59"/>
      <c r="Q104" s="59"/>
      <c r="R104" s="59"/>
      <c r="S104" s="59"/>
      <c r="T104" s="59"/>
      <c r="U104" s="139">
        <v>0.13800503680934537</v>
      </c>
      <c r="V104" s="59"/>
      <c r="W104" s="59"/>
      <c r="X104" s="59"/>
      <c r="Y104" s="59"/>
      <c r="Z104" s="59"/>
      <c r="AA104" s="59"/>
      <c r="AB104" s="58">
        <v>4960</v>
      </c>
      <c r="AC104" s="59"/>
      <c r="AD104" s="59"/>
      <c r="AE104" s="59"/>
      <c r="AF104" s="139">
        <v>0.13079134034754633</v>
      </c>
      <c r="AG104" s="59"/>
      <c r="AH104" s="59"/>
      <c r="AI104" s="59"/>
      <c r="AJ104" s="59"/>
    </row>
    <row r="105" spans="2:36" ht="10.5" customHeight="1">
      <c r="B105" s="61" t="s">
        <v>1197</v>
      </c>
      <c r="C105" s="59"/>
      <c r="D105" s="59"/>
      <c r="E105" s="59"/>
      <c r="F105" s="59"/>
      <c r="G105" s="59"/>
      <c r="H105" s="59"/>
      <c r="I105" s="141">
        <v>13963173.149999993</v>
      </c>
      <c r="J105" s="59"/>
      <c r="K105" s="59"/>
      <c r="L105" s="59"/>
      <c r="M105" s="59"/>
      <c r="N105" s="59"/>
      <c r="O105" s="59"/>
      <c r="P105" s="59"/>
      <c r="Q105" s="59"/>
      <c r="R105" s="59"/>
      <c r="S105" s="59"/>
      <c r="T105" s="59"/>
      <c r="U105" s="139">
        <v>0.004768045758568899</v>
      </c>
      <c r="V105" s="59"/>
      <c r="W105" s="59"/>
      <c r="X105" s="59"/>
      <c r="Y105" s="59"/>
      <c r="Z105" s="59"/>
      <c r="AA105" s="59"/>
      <c r="AB105" s="58">
        <v>163</v>
      </c>
      <c r="AC105" s="59"/>
      <c r="AD105" s="59"/>
      <c r="AE105" s="59"/>
      <c r="AF105" s="139">
        <v>0.00429818316061493</v>
      </c>
      <c r="AG105" s="59"/>
      <c r="AH105" s="59"/>
      <c r="AI105" s="59"/>
      <c r="AJ105" s="59"/>
    </row>
    <row r="106" spans="2:36" ht="10.5" customHeight="1">
      <c r="B106" s="61" t="s">
        <v>1198</v>
      </c>
      <c r="C106" s="59"/>
      <c r="D106" s="59"/>
      <c r="E106" s="59"/>
      <c r="F106" s="59"/>
      <c r="G106" s="59"/>
      <c r="H106" s="59"/>
      <c r="I106" s="141">
        <v>41468700.78000001</v>
      </c>
      <c r="J106" s="59"/>
      <c r="K106" s="59"/>
      <c r="L106" s="59"/>
      <c r="M106" s="59"/>
      <c r="N106" s="59"/>
      <c r="O106" s="59"/>
      <c r="P106" s="59"/>
      <c r="Q106" s="59"/>
      <c r="R106" s="59"/>
      <c r="S106" s="59"/>
      <c r="T106" s="59"/>
      <c r="U106" s="139">
        <v>0.01416043908811959</v>
      </c>
      <c r="V106" s="59"/>
      <c r="W106" s="59"/>
      <c r="X106" s="59"/>
      <c r="Y106" s="59"/>
      <c r="Z106" s="59"/>
      <c r="AA106" s="59"/>
      <c r="AB106" s="58">
        <v>490</v>
      </c>
      <c r="AC106" s="59"/>
      <c r="AD106" s="59"/>
      <c r="AE106" s="59"/>
      <c r="AF106" s="139">
        <v>0.012920918703689055</v>
      </c>
      <c r="AG106" s="59"/>
      <c r="AH106" s="59"/>
      <c r="AI106" s="59"/>
      <c r="AJ106" s="59"/>
    </row>
    <row r="107" spans="2:36" ht="10.5" customHeight="1">
      <c r="B107" s="61" t="s">
        <v>1199</v>
      </c>
      <c r="C107" s="59"/>
      <c r="D107" s="59"/>
      <c r="E107" s="59"/>
      <c r="F107" s="59"/>
      <c r="G107" s="59"/>
      <c r="H107" s="59"/>
      <c r="I107" s="141">
        <v>220295025.98000026</v>
      </c>
      <c r="J107" s="59"/>
      <c r="K107" s="59"/>
      <c r="L107" s="59"/>
      <c r="M107" s="59"/>
      <c r="N107" s="59"/>
      <c r="O107" s="59"/>
      <c r="P107" s="59"/>
      <c r="Q107" s="59"/>
      <c r="R107" s="59"/>
      <c r="S107" s="59"/>
      <c r="T107" s="59"/>
      <c r="U107" s="139">
        <v>0.07522478973611856</v>
      </c>
      <c r="V107" s="59"/>
      <c r="W107" s="59"/>
      <c r="X107" s="59"/>
      <c r="Y107" s="59"/>
      <c r="Z107" s="59"/>
      <c r="AA107" s="59"/>
      <c r="AB107" s="58">
        <v>2335</v>
      </c>
      <c r="AC107" s="59"/>
      <c r="AD107" s="59"/>
      <c r="AE107" s="59"/>
      <c r="AF107" s="139">
        <v>0.06157213300635498</v>
      </c>
      <c r="AG107" s="59"/>
      <c r="AH107" s="59"/>
      <c r="AI107" s="59"/>
      <c r="AJ107" s="59"/>
    </row>
    <row r="108" spans="2:36" ht="10.5" customHeight="1">
      <c r="B108" s="61" t="s">
        <v>1200</v>
      </c>
      <c r="C108" s="59"/>
      <c r="D108" s="59"/>
      <c r="E108" s="59"/>
      <c r="F108" s="59"/>
      <c r="G108" s="59"/>
      <c r="H108" s="59"/>
      <c r="I108" s="141">
        <v>18469161.83999999</v>
      </c>
      <c r="J108" s="59"/>
      <c r="K108" s="59"/>
      <c r="L108" s="59"/>
      <c r="M108" s="59"/>
      <c r="N108" s="59"/>
      <c r="O108" s="59"/>
      <c r="P108" s="59"/>
      <c r="Q108" s="59"/>
      <c r="R108" s="59"/>
      <c r="S108" s="59"/>
      <c r="T108" s="59"/>
      <c r="U108" s="139">
        <v>0.006306718954891321</v>
      </c>
      <c r="V108" s="59"/>
      <c r="W108" s="59"/>
      <c r="X108" s="59"/>
      <c r="Y108" s="59"/>
      <c r="Z108" s="59"/>
      <c r="AA108" s="59"/>
      <c r="AB108" s="58">
        <v>256</v>
      </c>
      <c r="AC108" s="59"/>
      <c r="AD108" s="59"/>
      <c r="AE108" s="59"/>
      <c r="AF108" s="139">
        <v>0.006750520792131424</v>
      </c>
      <c r="AG108" s="59"/>
      <c r="AH108" s="59"/>
      <c r="AI108" s="59"/>
      <c r="AJ108" s="59"/>
    </row>
    <row r="109" spans="2:36" ht="10.5" customHeight="1">
      <c r="B109" s="61" t="s">
        <v>1201</v>
      </c>
      <c r="C109" s="59"/>
      <c r="D109" s="59"/>
      <c r="E109" s="59"/>
      <c r="F109" s="59"/>
      <c r="G109" s="59"/>
      <c r="H109" s="59"/>
      <c r="I109" s="141">
        <v>626642831.7399989</v>
      </c>
      <c r="J109" s="59"/>
      <c r="K109" s="59"/>
      <c r="L109" s="59"/>
      <c r="M109" s="59"/>
      <c r="N109" s="59"/>
      <c r="O109" s="59"/>
      <c r="P109" s="59"/>
      <c r="Q109" s="59"/>
      <c r="R109" s="59"/>
      <c r="S109" s="59"/>
      <c r="T109" s="59"/>
      <c r="U109" s="139">
        <v>0.21398156879659605</v>
      </c>
      <c r="V109" s="59"/>
      <c r="W109" s="59"/>
      <c r="X109" s="59"/>
      <c r="Y109" s="59"/>
      <c r="Z109" s="59"/>
      <c r="AA109" s="59"/>
      <c r="AB109" s="58">
        <v>5959</v>
      </c>
      <c r="AC109" s="59"/>
      <c r="AD109" s="59"/>
      <c r="AE109" s="59"/>
      <c r="AF109" s="139">
        <v>0.15713419296996545</v>
      </c>
      <c r="AG109" s="59"/>
      <c r="AH109" s="59"/>
      <c r="AI109" s="59"/>
      <c r="AJ109" s="59"/>
    </row>
    <row r="110" spans="2:36" ht="10.5" customHeight="1">
      <c r="B110" s="61" t="s">
        <v>1203</v>
      </c>
      <c r="C110" s="59"/>
      <c r="D110" s="59"/>
      <c r="E110" s="59"/>
      <c r="F110" s="59"/>
      <c r="G110" s="59"/>
      <c r="H110" s="59"/>
      <c r="I110" s="141">
        <v>12294406.369999992</v>
      </c>
      <c r="J110" s="59"/>
      <c r="K110" s="59"/>
      <c r="L110" s="59"/>
      <c r="M110" s="59"/>
      <c r="N110" s="59"/>
      <c r="O110" s="59"/>
      <c r="P110" s="59"/>
      <c r="Q110" s="59"/>
      <c r="R110" s="59"/>
      <c r="S110" s="59"/>
      <c r="T110" s="59"/>
      <c r="U110" s="139">
        <v>0.004198207063456844</v>
      </c>
      <c r="V110" s="59"/>
      <c r="W110" s="59"/>
      <c r="X110" s="59"/>
      <c r="Y110" s="59"/>
      <c r="Z110" s="59"/>
      <c r="AA110" s="59"/>
      <c r="AB110" s="58">
        <v>146</v>
      </c>
      <c r="AC110" s="59"/>
      <c r="AD110" s="59"/>
      <c r="AE110" s="59"/>
      <c r="AF110" s="139">
        <v>0.0038499063892624527</v>
      </c>
      <c r="AG110" s="59"/>
      <c r="AH110" s="59"/>
      <c r="AI110" s="59"/>
      <c r="AJ110" s="59"/>
    </row>
    <row r="111" spans="2:36" ht="10.5" customHeight="1">
      <c r="B111" s="61" t="s">
        <v>1204</v>
      </c>
      <c r="C111" s="59"/>
      <c r="D111" s="59"/>
      <c r="E111" s="59"/>
      <c r="F111" s="59"/>
      <c r="G111" s="59"/>
      <c r="H111" s="59"/>
      <c r="I111" s="141">
        <v>13123269.190000005</v>
      </c>
      <c r="J111" s="59"/>
      <c r="K111" s="59"/>
      <c r="L111" s="59"/>
      <c r="M111" s="59"/>
      <c r="N111" s="59"/>
      <c r="O111" s="59"/>
      <c r="P111" s="59"/>
      <c r="Q111" s="59"/>
      <c r="R111" s="59"/>
      <c r="S111" s="59"/>
      <c r="T111" s="59"/>
      <c r="U111" s="139">
        <v>0.004481241285755843</v>
      </c>
      <c r="V111" s="59"/>
      <c r="W111" s="59"/>
      <c r="X111" s="59"/>
      <c r="Y111" s="59"/>
      <c r="Z111" s="59"/>
      <c r="AA111" s="59"/>
      <c r="AB111" s="58">
        <v>143</v>
      </c>
      <c r="AC111" s="59"/>
      <c r="AD111" s="59"/>
      <c r="AE111" s="59"/>
      <c r="AF111" s="139">
        <v>0.0037707987237296627</v>
      </c>
      <c r="AG111" s="59"/>
      <c r="AH111" s="59"/>
      <c r="AI111" s="59"/>
      <c r="AJ111" s="59"/>
    </row>
    <row r="112" spans="2:36" ht="10.5" customHeight="1">
      <c r="B112" s="61" t="s">
        <v>1205</v>
      </c>
      <c r="C112" s="59"/>
      <c r="D112" s="59"/>
      <c r="E112" s="59"/>
      <c r="F112" s="59"/>
      <c r="G112" s="59"/>
      <c r="H112" s="59"/>
      <c r="I112" s="141">
        <v>25652392.910000015</v>
      </c>
      <c r="J112" s="59"/>
      <c r="K112" s="59"/>
      <c r="L112" s="59"/>
      <c r="M112" s="59"/>
      <c r="N112" s="59"/>
      <c r="O112" s="59"/>
      <c r="P112" s="59"/>
      <c r="Q112" s="59"/>
      <c r="R112" s="59"/>
      <c r="S112" s="59"/>
      <c r="T112" s="59"/>
      <c r="U112" s="139">
        <v>0.008759597972303919</v>
      </c>
      <c r="V112" s="59"/>
      <c r="W112" s="59"/>
      <c r="X112" s="59"/>
      <c r="Y112" s="59"/>
      <c r="Z112" s="59"/>
      <c r="AA112" s="59"/>
      <c r="AB112" s="58">
        <v>286</v>
      </c>
      <c r="AC112" s="59"/>
      <c r="AD112" s="59"/>
      <c r="AE112" s="59"/>
      <c r="AF112" s="139">
        <v>0.007541597447459325</v>
      </c>
      <c r="AG112" s="59"/>
      <c r="AH112" s="59"/>
      <c r="AI112" s="59"/>
      <c r="AJ112" s="59"/>
    </row>
    <row r="113" spans="2:36" ht="10.5" customHeight="1">
      <c r="B113" s="61" t="s">
        <v>1206</v>
      </c>
      <c r="C113" s="59"/>
      <c r="D113" s="59"/>
      <c r="E113" s="59"/>
      <c r="F113" s="59"/>
      <c r="G113" s="59"/>
      <c r="H113" s="59"/>
      <c r="I113" s="141">
        <v>26965231.729999993</v>
      </c>
      <c r="J113" s="59"/>
      <c r="K113" s="59"/>
      <c r="L113" s="59"/>
      <c r="M113" s="59"/>
      <c r="N113" s="59"/>
      <c r="O113" s="59"/>
      <c r="P113" s="59"/>
      <c r="Q113" s="59"/>
      <c r="R113" s="59"/>
      <c r="S113" s="59"/>
      <c r="T113" s="59"/>
      <c r="U113" s="139">
        <v>0.009207896901217903</v>
      </c>
      <c r="V113" s="59"/>
      <c r="W113" s="59"/>
      <c r="X113" s="59"/>
      <c r="Y113" s="59"/>
      <c r="Z113" s="59"/>
      <c r="AA113" s="59"/>
      <c r="AB113" s="58">
        <v>294</v>
      </c>
      <c r="AC113" s="59"/>
      <c r="AD113" s="59"/>
      <c r="AE113" s="59"/>
      <c r="AF113" s="139">
        <v>0.0077525512222134324</v>
      </c>
      <c r="AG113" s="59"/>
      <c r="AH113" s="59"/>
      <c r="AI113" s="59"/>
      <c r="AJ113" s="59"/>
    </row>
    <row r="114" spans="2:36" ht="10.5" customHeight="1">
      <c r="B114" s="61" t="s">
        <v>1207</v>
      </c>
      <c r="C114" s="59"/>
      <c r="D114" s="59"/>
      <c r="E114" s="59"/>
      <c r="F114" s="59"/>
      <c r="G114" s="59"/>
      <c r="H114" s="59"/>
      <c r="I114" s="141">
        <v>551529995.079999</v>
      </c>
      <c r="J114" s="59"/>
      <c r="K114" s="59"/>
      <c r="L114" s="59"/>
      <c r="M114" s="59"/>
      <c r="N114" s="59"/>
      <c r="O114" s="59"/>
      <c r="P114" s="59"/>
      <c r="Q114" s="59"/>
      <c r="R114" s="59"/>
      <c r="S114" s="59"/>
      <c r="T114" s="59"/>
      <c r="U114" s="139">
        <v>0.18833256778490326</v>
      </c>
      <c r="V114" s="59"/>
      <c r="W114" s="59"/>
      <c r="X114" s="59"/>
      <c r="Y114" s="59"/>
      <c r="Z114" s="59"/>
      <c r="AA114" s="59"/>
      <c r="AB114" s="58">
        <v>4717</v>
      </c>
      <c r="AC114" s="59"/>
      <c r="AD114" s="59"/>
      <c r="AE114" s="59"/>
      <c r="AF114" s="139">
        <v>0.12438361943939034</v>
      </c>
      <c r="AG114" s="59"/>
      <c r="AH114" s="59"/>
      <c r="AI114" s="59"/>
      <c r="AJ114" s="59"/>
    </row>
    <row r="115" spans="2:36" ht="10.5" customHeight="1">
      <c r="B115" s="61" t="s">
        <v>1208</v>
      </c>
      <c r="C115" s="59"/>
      <c r="D115" s="59"/>
      <c r="E115" s="59"/>
      <c r="F115" s="59"/>
      <c r="G115" s="59"/>
      <c r="H115" s="59"/>
      <c r="I115" s="141">
        <v>10099704.91</v>
      </c>
      <c r="J115" s="59"/>
      <c r="K115" s="59"/>
      <c r="L115" s="59"/>
      <c r="M115" s="59"/>
      <c r="N115" s="59"/>
      <c r="O115" s="59"/>
      <c r="P115" s="59"/>
      <c r="Q115" s="59"/>
      <c r="R115" s="59"/>
      <c r="S115" s="59"/>
      <c r="T115" s="59"/>
      <c r="U115" s="139">
        <v>0.0034487759079978903</v>
      </c>
      <c r="V115" s="59"/>
      <c r="W115" s="59"/>
      <c r="X115" s="59"/>
      <c r="Y115" s="59"/>
      <c r="Z115" s="59"/>
      <c r="AA115" s="59"/>
      <c r="AB115" s="58">
        <v>92</v>
      </c>
      <c r="AC115" s="59"/>
      <c r="AD115" s="59"/>
      <c r="AE115" s="59"/>
      <c r="AF115" s="139">
        <v>0.0024259684096722307</v>
      </c>
      <c r="AG115" s="59"/>
      <c r="AH115" s="59"/>
      <c r="AI115" s="59"/>
      <c r="AJ115" s="59"/>
    </row>
    <row r="116" spans="2:36" ht="10.5" customHeight="1">
      <c r="B116" s="61" t="s">
        <v>1209</v>
      </c>
      <c r="C116" s="59"/>
      <c r="D116" s="59"/>
      <c r="E116" s="59"/>
      <c r="F116" s="59"/>
      <c r="G116" s="59"/>
      <c r="H116" s="59"/>
      <c r="I116" s="141">
        <v>632122.75</v>
      </c>
      <c r="J116" s="59"/>
      <c r="K116" s="59"/>
      <c r="L116" s="59"/>
      <c r="M116" s="59"/>
      <c r="N116" s="59"/>
      <c r="O116" s="59"/>
      <c r="P116" s="59"/>
      <c r="Q116" s="59"/>
      <c r="R116" s="59"/>
      <c r="S116" s="59"/>
      <c r="T116" s="59"/>
      <c r="U116" s="139">
        <v>0.0002158528125845385</v>
      </c>
      <c r="V116" s="59"/>
      <c r="W116" s="59"/>
      <c r="X116" s="59"/>
      <c r="Y116" s="59"/>
      <c r="Z116" s="59"/>
      <c r="AA116" s="59"/>
      <c r="AB116" s="58">
        <v>6</v>
      </c>
      <c r="AC116" s="59"/>
      <c r="AD116" s="59"/>
      <c r="AE116" s="59"/>
      <c r="AF116" s="139">
        <v>0.00015821533106558027</v>
      </c>
      <c r="AG116" s="59"/>
      <c r="AH116" s="59"/>
      <c r="AI116" s="59"/>
      <c r="AJ116" s="59"/>
    </row>
    <row r="117" spans="2:36" ht="10.5" customHeight="1">
      <c r="B117" s="61" t="s">
        <v>1210</v>
      </c>
      <c r="C117" s="59"/>
      <c r="D117" s="59"/>
      <c r="E117" s="59"/>
      <c r="F117" s="59"/>
      <c r="G117" s="59"/>
      <c r="H117" s="59"/>
      <c r="I117" s="141">
        <v>629998.64</v>
      </c>
      <c r="J117" s="59"/>
      <c r="K117" s="59"/>
      <c r="L117" s="59"/>
      <c r="M117" s="59"/>
      <c r="N117" s="59"/>
      <c r="O117" s="59"/>
      <c r="P117" s="59"/>
      <c r="Q117" s="59"/>
      <c r="R117" s="59"/>
      <c r="S117" s="59"/>
      <c r="T117" s="59"/>
      <c r="U117" s="139">
        <v>0.0002151274865023196</v>
      </c>
      <c r="V117" s="59"/>
      <c r="W117" s="59"/>
      <c r="X117" s="59"/>
      <c r="Y117" s="59"/>
      <c r="Z117" s="59"/>
      <c r="AA117" s="59"/>
      <c r="AB117" s="58">
        <v>6</v>
      </c>
      <c r="AC117" s="59"/>
      <c r="AD117" s="59"/>
      <c r="AE117" s="59"/>
      <c r="AF117" s="139">
        <v>0.00015821533106558027</v>
      </c>
      <c r="AG117" s="59"/>
      <c r="AH117" s="59"/>
      <c r="AI117" s="59"/>
      <c r="AJ117" s="59"/>
    </row>
    <row r="118" spans="2:36" ht="10.5" customHeight="1">
      <c r="B118" s="61" t="s">
        <v>1211</v>
      </c>
      <c r="C118" s="59"/>
      <c r="D118" s="59"/>
      <c r="E118" s="59"/>
      <c r="F118" s="59"/>
      <c r="G118" s="59"/>
      <c r="H118" s="59"/>
      <c r="I118" s="141">
        <v>1267481.77</v>
      </c>
      <c r="J118" s="59"/>
      <c r="K118" s="59"/>
      <c r="L118" s="59"/>
      <c r="M118" s="59"/>
      <c r="N118" s="59"/>
      <c r="O118" s="59"/>
      <c r="P118" s="59"/>
      <c r="Q118" s="59"/>
      <c r="R118" s="59"/>
      <c r="S118" s="59"/>
      <c r="T118" s="59"/>
      <c r="U118" s="139">
        <v>0.0004328107237939611</v>
      </c>
      <c r="V118" s="59"/>
      <c r="W118" s="59"/>
      <c r="X118" s="59"/>
      <c r="Y118" s="59"/>
      <c r="Z118" s="59"/>
      <c r="AA118" s="59"/>
      <c r="AB118" s="58">
        <v>10</v>
      </c>
      <c r="AC118" s="59"/>
      <c r="AD118" s="59"/>
      <c r="AE118" s="59"/>
      <c r="AF118" s="139">
        <v>0.00026369221844263377</v>
      </c>
      <c r="AG118" s="59"/>
      <c r="AH118" s="59"/>
      <c r="AI118" s="59"/>
      <c r="AJ118" s="59"/>
    </row>
    <row r="119" spans="2:36" ht="10.5" customHeight="1">
      <c r="B119" s="61" t="s">
        <v>1213</v>
      </c>
      <c r="C119" s="59"/>
      <c r="D119" s="59"/>
      <c r="E119" s="59"/>
      <c r="F119" s="59"/>
      <c r="G119" s="59"/>
      <c r="H119" s="59"/>
      <c r="I119" s="141">
        <v>11899199.439999998</v>
      </c>
      <c r="J119" s="59"/>
      <c r="K119" s="59"/>
      <c r="L119" s="59"/>
      <c r="M119" s="59"/>
      <c r="N119" s="59"/>
      <c r="O119" s="59"/>
      <c r="P119" s="59"/>
      <c r="Q119" s="59"/>
      <c r="R119" s="59"/>
      <c r="S119" s="59"/>
      <c r="T119" s="59"/>
      <c r="U119" s="139">
        <v>0.004063254591973418</v>
      </c>
      <c r="V119" s="59"/>
      <c r="W119" s="59"/>
      <c r="X119" s="59"/>
      <c r="Y119" s="59"/>
      <c r="Z119" s="59"/>
      <c r="AA119" s="59"/>
      <c r="AB119" s="58">
        <v>146</v>
      </c>
      <c r="AC119" s="59"/>
      <c r="AD119" s="59"/>
      <c r="AE119" s="59"/>
      <c r="AF119" s="139">
        <v>0.0038499063892624527</v>
      </c>
      <c r="AG119" s="59"/>
      <c r="AH119" s="59"/>
      <c r="AI119" s="59"/>
      <c r="AJ119" s="59"/>
    </row>
    <row r="120" spans="2:36" ht="10.5" customHeight="1">
      <c r="B120" s="61" t="s">
        <v>1214</v>
      </c>
      <c r="C120" s="59"/>
      <c r="D120" s="59"/>
      <c r="E120" s="59"/>
      <c r="F120" s="59"/>
      <c r="G120" s="59"/>
      <c r="H120" s="59"/>
      <c r="I120" s="141">
        <v>1221598.42</v>
      </c>
      <c r="J120" s="59"/>
      <c r="K120" s="59"/>
      <c r="L120" s="59"/>
      <c r="M120" s="59"/>
      <c r="N120" s="59"/>
      <c r="O120" s="59"/>
      <c r="P120" s="59"/>
      <c r="Q120" s="59"/>
      <c r="R120" s="59"/>
      <c r="S120" s="59"/>
      <c r="T120" s="59"/>
      <c r="U120" s="139">
        <v>0.00041714280146669034</v>
      </c>
      <c r="V120" s="59"/>
      <c r="W120" s="59"/>
      <c r="X120" s="59"/>
      <c r="Y120" s="59"/>
      <c r="Z120" s="59"/>
      <c r="AA120" s="59"/>
      <c r="AB120" s="58">
        <v>17</v>
      </c>
      <c r="AC120" s="59"/>
      <c r="AD120" s="59"/>
      <c r="AE120" s="59"/>
      <c r="AF120" s="139">
        <v>0.0004482767713524774</v>
      </c>
      <c r="AG120" s="59"/>
      <c r="AH120" s="59"/>
      <c r="AI120" s="59"/>
      <c r="AJ120" s="59"/>
    </row>
    <row r="121" spans="2:36" ht="10.5" customHeight="1">
      <c r="B121" s="61" t="s">
        <v>1215</v>
      </c>
      <c r="C121" s="59"/>
      <c r="D121" s="59"/>
      <c r="E121" s="59"/>
      <c r="F121" s="59"/>
      <c r="G121" s="59"/>
      <c r="H121" s="59"/>
      <c r="I121" s="141">
        <v>281730.28</v>
      </c>
      <c r="J121" s="59"/>
      <c r="K121" s="59"/>
      <c r="L121" s="59"/>
      <c r="M121" s="59"/>
      <c r="N121" s="59"/>
      <c r="O121" s="59"/>
      <c r="P121" s="59"/>
      <c r="Q121" s="59"/>
      <c r="R121" s="59"/>
      <c r="S121" s="59"/>
      <c r="T121" s="59"/>
      <c r="U121" s="139">
        <v>9.620326641974136E-05</v>
      </c>
      <c r="V121" s="59"/>
      <c r="W121" s="59"/>
      <c r="X121" s="59"/>
      <c r="Y121" s="59"/>
      <c r="Z121" s="59"/>
      <c r="AA121" s="59"/>
      <c r="AB121" s="58">
        <v>5</v>
      </c>
      <c r="AC121" s="59"/>
      <c r="AD121" s="59"/>
      <c r="AE121" s="59"/>
      <c r="AF121" s="139">
        <v>0.00013184610922131688</v>
      </c>
      <c r="AG121" s="59"/>
      <c r="AH121" s="59"/>
      <c r="AI121" s="59"/>
      <c r="AJ121" s="59"/>
    </row>
    <row r="122" spans="2:36" ht="12.75" customHeight="1">
      <c r="B122" s="147"/>
      <c r="C122" s="143"/>
      <c r="D122" s="143"/>
      <c r="E122" s="143"/>
      <c r="F122" s="143"/>
      <c r="G122" s="143"/>
      <c r="H122" s="143"/>
      <c r="I122" s="144">
        <v>2928489753.879996</v>
      </c>
      <c r="J122" s="143"/>
      <c r="K122" s="143"/>
      <c r="L122" s="143"/>
      <c r="M122" s="143"/>
      <c r="N122" s="143"/>
      <c r="O122" s="143"/>
      <c r="P122" s="143"/>
      <c r="Q122" s="143"/>
      <c r="R122" s="143"/>
      <c r="S122" s="143"/>
      <c r="T122" s="143"/>
      <c r="U122" s="145">
        <v>1.0000000000000027</v>
      </c>
      <c r="V122" s="143"/>
      <c r="W122" s="143"/>
      <c r="X122" s="143"/>
      <c r="Y122" s="143"/>
      <c r="Z122" s="143"/>
      <c r="AA122" s="143"/>
      <c r="AB122" s="146">
        <v>37923</v>
      </c>
      <c r="AC122" s="143"/>
      <c r="AD122" s="143"/>
      <c r="AE122" s="143"/>
      <c r="AF122" s="145">
        <v>1</v>
      </c>
      <c r="AG122" s="143"/>
      <c r="AH122" s="143"/>
      <c r="AI122" s="143"/>
      <c r="AJ122" s="143"/>
    </row>
    <row r="123" spans="2:36" ht="9" customHeight="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2:36" ht="18.75" customHeight="1">
      <c r="B124" s="68" t="s">
        <v>1167</v>
      </c>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70"/>
    </row>
    <row r="125" spans="2:36" ht="8.25" customHeight="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ht="12.75" customHeight="1">
      <c r="B126" s="55" t="s">
        <v>1216</v>
      </c>
      <c r="C126" s="56"/>
      <c r="D126" s="56"/>
      <c r="E126" s="56"/>
      <c r="F126" s="56"/>
      <c r="G126" s="56"/>
      <c r="H126" s="56"/>
      <c r="I126" s="55" t="s">
        <v>1178</v>
      </c>
      <c r="J126" s="56"/>
      <c r="K126" s="56"/>
      <c r="L126" s="56"/>
      <c r="M126" s="56"/>
      <c r="N126" s="56"/>
      <c r="O126" s="56"/>
      <c r="P126" s="56"/>
      <c r="Q126" s="56"/>
      <c r="R126" s="56"/>
      <c r="S126" s="55" t="s">
        <v>1179</v>
      </c>
      <c r="T126" s="56"/>
      <c r="U126" s="56"/>
      <c r="V126" s="56"/>
      <c r="W126" s="56"/>
      <c r="X126" s="56"/>
      <c r="Y126" s="56"/>
      <c r="Z126" s="56"/>
      <c r="AA126" s="55" t="s">
        <v>1180</v>
      </c>
      <c r="AB126" s="56"/>
      <c r="AC126" s="56"/>
      <c r="AD126" s="56"/>
      <c r="AE126" s="55" t="s">
        <v>1179</v>
      </c>
      <c r="AF126" s="56"/>
      <c r="AG126" s="56"/>
      <c r="AH126" s="56"/>
      <c r="AI126" s="56"/>
      <c r="AJ126" s="1"/>
    </row>
    <row r="127" spans="2:36" ht="12" customHeight="1">
      <c r="B127" s="148">
        <v>1999</v>
      </c>
      <c r="C127" s="59"/>
      <c r="D127" s="59"/>
      <c r="E127" s="59"/>
      <c r="F127" s="59"/>
      <c r="G127" s="59"/>
      <c r="H127" s="59"/>
      <c r="I127" s="141">
        <v>66219.98</v>
      </c>
      <c r="J127" s="59"/>
      <c r="K127" s="59"/>
      <c r="L127" s="59"/>
      <c r="M127" s="59"/>
      <c r="N127" s="59"/>
      <c r="O127" s="59"/>
      <c r="P127" s="59"/>
      <c r="Q127" s="59"/>
      <c r="R127" s="59"/>
      <c r="S127" s="139">
        <v>2.261233112127646E-05</v>
      </c>
      <c r="T127" s="59"/>
      <c r="U127" s="59"/>
      <c r="V127" s="59"/>
      <c r="W127" s="59"/>
      <c r="X127" s="59"/>
      <c r="Y127" s="59"/>
      <c r="Z127" s="59"/>
      <c r="AA127" s="58">
        <v>15</v>
      </c>
      <c r="AB127" s="59"/>
      <c r="AC127" s="59"/>
      <c r="AD127" s="59"/>
      <c r="AE127" s="139">
        <v>0.0003955383276639506</v>
      </c>
      <c r="AF127" s="59"/>
      <c r="AG127" s="59"/>
      <c r="AH127" s="59"/>
      <c r="AI127" s="59"/>
      <c r="AJ127" s="1"/>
    </row>
    <row r="128" spans="2:36" ht="12" customHeight="1">
      <c r="B128" s="148">
        <v>2000</v>
      </c>
      <c r="C128" s="59"/>
      <c r="D128" s="59"/>
      <c r="E128" s="59"/>
      <c r="F128" s="59"/>
      <c r="G128" s="59"/>
      <c r="H128" s="59"/>
      <c r="I128" s="141">
        <v>79894.57</v>
      </c>
      <c r="J128" s="59"/>
      <c r="K128" s="59"/>
      <c r="L128" s="59"/>
      <c r="M128" s="59"/>
      <c r="N128" s="59"/>
      <c r="O128" s="59"/>
      <c r="P128" s="59"/>
      <c r="Q128" s="59"/>
      <c r="R128" s="59"/>
      <c r="S128" s="139">
        <v>2.728183354377336E-05</v>
      </c>
      <c r="T128" s="59"/>
      <c r="U128" s="59"/>
      <c r="V128" s="59"/>
      <c r="W128" s="59"/>
      <c r="X128" s="59"/>
      <c r="Y128" s="59"/>
      <c r="Z128" s="59"/>
      <c r="AA128" s="58">
        <v>3</v>
      </c>
      <c r="AB128" s="59"/>
      <c r="AC128" s="59"/>
      <c r="AD128" s="59"/>
      <c r="AE128" s="139">
        <v>7.910766553279013E-05</v>
      </c>
      <c r="AF128" s="59"/>
      <c r="AG128" s="59"/>
      <c r="AH128" s="59"/>
      <c r="AI128" s="59"/>
      <c r="AJ128" s="1"/>
    </row>
    <row r="129" spans="2:36" ht="12" customHeight="1">
      <c r="B129" s="148">
        <v>2001</v>
      </c>
      <c r="C129" s="59"/>
      <c r="D129" s="59"/>
      <c r="E129" s="59"/>
      <c r="F129" s="59"/>
      <c r="G129" s="59"/>
      <c r="H129" s="59"/>
      <c r="I129" s="141">
        <v>9935.62</v>
      </c>
      <c r="J129" s="59"/>
      <c r="K129" s="59"/>
      <c r="L129" s="59"/>
      <c r="M129" s="59"/>
      <c r="N129" s="59"/>
      <c r="O129" s="59"/>
      <c r="P129" s="59"/>
      <c r="Q129" s="59"/>
      <c r="R129" s="59"/>
      <c r="S129" s="139">
        <v>3.3927453517077003E-06</v>
      </c>
      <c r="T129" s="59"/>
      <c r="U129" s="59"/>
      <c r="V129" s="59"/>
      <c r="W129" s="59"/>
      <c r="X129" s="59"/>
      <c r="Y129" s="59"/>
      <c r="Z129" s="59"/>
      <c r="AA129" s="58">
        <v>1</v>
      </c>
      <c r="AB129" s="59"/>
      <c r="AC129" s="59"/>
      <c r="AD129" s="59"/>
      <c r="AE129" s="139">
        <v>2.6369221844263375E-05</v>
      </c>
      <c r="AF129" s="59"/>
      <c r="AG129" s="59"/>
      <c r="AH129" s="59"/>
      <c r="AI129" s="59"/>
      <c r="AJ129" s="1"/>
    </row>
    <row r="130" spans="2:36" ht="12" customHeight="1">
      <c r="B130" s="148">
        <v>2002</v>
      </c>
      <c r="C130" s="59"/>
      <c r="D130" s="59"/>
      <c r="E130" s="59"/>
      <c r="F130" s="59"/>
      <c r="G130" s="59"/>
      <c r="H130" s="59"/>
      <c r="I130" s="141">
        <v>67732.11</v>
      </c>
      <c r="J130" s="59"/>
      <c r="K130" s="59"/>
      <c r="L130" s="59"/>
      <c r="M130" s="59"/>
      <c r="N130" s="59"/>
      <c r="O130" s="59"/>
      <c r="P130" s="59"/>
      <c r="Q130" s="59"/>
      <c r="R130" s="59"/>
      <c r="S130" s="139">
        <v>2.3128682594931634E-05</v>
      </c>
      <c r="T130" s="59"/>
      <c r="U130" s="59"/>
      <c r="V130" s="59"/>
      <c r="W130" s="59"/>
      <c r="X130" s="59"/>
      <c r="Y130" s="59"/>
      <c r="Z130" s="59"/>
      <c r="AA130" s="58">
        <v>7</v>
      </c>
      <c r="AB130" s="59"/>
      <c r="AC130" s="59"/>
      <c r="AD130" s="59"/>
      <c r="AE130" s="139">
        <v>0.00018458455290984362</v>
      </c>
      <c r="AF130" s="59"/>
      <c r="AG130" s="59"/>
      <c r="AH130" s="59"/>
      <c r="AI130" s="59"/>
      <c r="AJ130" s="1"/>
    </row>
    <row r="131" spans="2:36" ht="12" customHeight="1">
      <c r="B131" s="148">
        <v>2003</v>
      </c>
      <c r="C131" s="59"/>
      <c r="D131" s="59"/>
      <c r="E131" s="59"/>
      <c r="F131" s="59"/>
      <c r="G131" s="59"/>
      <c r="H131" s="59"/>
      <c r="I131" s="141">
        <v>694017.6700000002</v>
      </c>
      <c r="J131" s="59"/>
      <c r="K131" s="59"/>
      <c r="L131" s="59"/>
      <c r="M131" s="59"/>
      <c r="N131" s="59"/>
      <c r="O131" s="59"/>
      <c r="P131" s="59"/>
      <c r="Q131" s="59"/>
      <c r="R131" s="59"/>
      <c r="S131" s="139">
        <v>0.0002369882527608251</v>
      </c>
      <c r="T131" s="59"/>
      <c r="U131" s="59"/>
      <c r="V131" s="59"/>
      <c r="W131" s="59"/>
      <c r="X131" s="59"/>
      <c r="Y131" s="59"/>
      <c r="Z131" s="59"/>
      <c r="AA131" s="58">
        <v>34</v>
      </c>
      <c r="AB131" s="59"/>
      <c r="AC131" s="59"/>
      <c r="AD131" s="59"/>
      <c r="AE131" s="139">
        <v>0.0008965535427049548</v>
      </c>
      <c r="AF131" s="59"/>
      <c r="AG131" s="59"/>
      <c r="AH131" s="59"/>
      <c r="AI131" s="59"/>
      <c r="AJ131" s="1"/>
    </row>
    <row r="132" spans="2:36" ht="12" customHeight="1">
      <c r="B132" s="148">
        <v>2004</v>
      </c>
      <c r="C132" s="59"/>
      <c r="D132" s="59"/>
      <c r="E132" s="59"/>
      <c r="F132" s="59"/>
      <c r="G132" s="59"/>
      <c r="H132" s="59"/>
      <c r="I132" s="141">
        <v>1222712.02</v>
      </c>
      <c r="J132" s="59"/>
      <c r="K132" s="59"/>
      <c r="L132" s="59"/>
      <c r="M132" s="59"/>
      <c r="N132" s="59"/>
      <c r="O132" s="59"/>
      <c r="P132" s="59"/>
      <c r="Q132" s="59"/>
      <c r="R132" s="59"/>
      <c r="S132" s="139">
        <v>0.0004175230657303855</v>
      </c>
      <c r="T132" s="59"/>
      <c r="U132" s="59"/>
      <c r="V132" s="59"/>
      <c r="W132" s="59"/>
      <c r="X132" s="59"/>
      <c r="Y132" s="59"/>
      <c r="Z132" s="59"/>
      <c r="AA132" s="58">
        <v>62</v>
      </c>
      <c r="AB132" s="59"/>
      <c r="AC132" s="59"/>
      <c r="AD132" s="59"/>
      <c r="AE132" s="139">
        <v>0.0016348917543443293</v>
      </c>
      <c r="AF132" s="59"/>
      <c r="AG132" s="59"/>
      <c r="AH132" s="59"/>
      <c r="AI132" s="59"/>
      <c r="AJ132" s="1"/>
    </row>
    <row r="133" spans="2:36" ht="12" customHeight="1">
      <c r="B133" s="148">
        <v>2005</v>
      </c>
      <c r="C133" s="59"/>
      <c r="D133" s="59"/>
      <c r="E133" s="59"/>
      <c r="F133" s="59"/>
      <c r="G133" s="59"/>
      <c r="H133" s="59"/>
      <c r="I133" s="141">
        <v>4108780.609999999</v>
      </c>
      <c r="J133" s="59"/>
      <c r="K133" s="59"/>
      <c r="L133" s="59"/>
      <c r="M133" s="59"/>
      <c r="N133" s="59"/>
      <c r="O133" s="59"/>
      <c r="P133" s="59"/>
      <c r="Q133" s="59"/>
      <c r="R133" s="59"/>
      <c r="S133" s="139">
        <v>0.0014030373862692236</v>
      </c>
      <c r="T133" s="59"/>
      <c r="U133" s="59"/>
      <c r="V133" s="59"/>
      <c r="W133" s="59"/>
      <c r="X133" s="59"/>
      <c r="Y133" s="59"/>
      <c r="Z133" s="59"/>
      <c r="AA133" s="58">
        <v>148</v>
      </c>
      <c r="AB133" s="59"/>
      <c r="AC133" s="59"/>
      <c r="AD133" s="59"/>
      <c r="AE133" s="139">
        <v>0.0039026448329509797</v>
      </c>
      <c r="AF133" s="59"/>
      <c r="AG133" s="59"/>
      <c r="AH133" s="59"/>
      <c r="AI133" s="59"/>
      <c r="AJ133" s="1"/>
    </row>
    <row r="134" spans="2:36" ht="12" customHeight="1">
      <c r="B134" s="148">
        <v>2006</v>
      </c>
      <c r="C134" s="59"/>
      <c r="D134" s="59"/>
      <c r="E134" s="59"/>
      <c r="F134" s="59"/>
      <c r="G134" s="59"/>
      <c r="H134" s="59"/>
      <c r="I134" s="141">
        <v>1753500.13</v>
      </c>
      <c r="J134" s="59"/>
      <c r="K134" s="59"/>
      <c r="L134" s="59"/>
      <c r="M134" s="59"/>
      <c r="N134" s="59"/>
      <c r="O134" s="59"/>
      <c r="P134" s="59"/>
      <c r="Q134" s="59"/>
      <c r="R134" s="59"/>
      <c r="S134" s="139">
        <v>0.0005987728410784982</v>
      </c>
      <c r="T134" s="59"/>
      <c r="U134" s="59"/>
      <c r="V134" s="59"/>
      <c r="W134" s="59"/>
      <c r="X134" s="59"/>
      <c r="Y134" s="59"/>
      <c r="Z134" s="59"/>
      <c r="AA134" s="58">
        <v>41</v>
      </c>
      <c r="AB134" s="59"/>
      <c r="AC134" s="59"/>
      <c r="AD134" s="59"/>
      <c r="AE134" s="139">
        <v>0.0010811380956147983</v>
      </c>
      <c r="AF134" s="59"/>
      <c r="AG134" s="59"/>
      <c r="AH134" s="59"/>
      <c r="AI134" s="59"/>
      <c r="AJ134" s="1"/>
    </row>
    <row r="135" spans="2:36" ht="12" customHeight="1">
      <c r="B135" s="148">
        <v>2007</v>
      </c>
      <c r="C135" s="59"/>
      <c r="D135" s="59"/>
      <c r="E135" s="59"/>
      <c r="F135" s="59"/>
      <c r="G135" s="59"/>
      <c r="H135" s="59"/>
      <c r="I135" s="141">
        <v>441121.56</v>
      </c>
      <c r="J135" s="59"/>
      <c r="K135" s="59"/>
      <c r="L135" s="59"/>
      <c r="M135" s="59"/>
      <c r="N135" s="59"/>
      <c r="O135" s="59"/>
      <c r="P135" s="59"/>
      <c r="Q135" s="59"/>
      <c r="R135" s="59"/>
      <c r="S135" s="139">
        <v>0.000150631075084197</v>
      </c>
      <c r="T135" s="59"/>
      <c r="U135" s="59"/>
      <c r="V135" s="59"/>
      <c r="W135" s="59"/>
      <c r="X135" s="59"/>
      <c r="Y135" s="59"/>
      <c r="Z135" s="59"/>
      <c r="AA135" s="58">
        <v>24</v>
      </c>
      <c r="AB135" s="59"/>
      <c r="AC135" s="59"/>
      <c r="AD135" s="59"/>
      <c r="AE135" s="139">
        <v>0.0006328613242623211</v>
      </c>
      <c r="AF135" s="59"/>
      <c r="AG135" s="59"/>
      <c r="AH135" s="59"/>
      <c r="AI135" s="59"/>
      <c r="AJ135" s="1"/>
    </row>
    <row r="136" spans="2:36" ht="12" customHeight="1">
      <c r="B136" s="148">
        <v>2008</v>
      </c>
      <c r="C136" s="59"/>
      <c r="D136" s="59"/>
      <c r="E136" s="59"/>
      <c r="F136" s="59"/>
      <c r="G136" s="59"/>
      <c r="H136" s="59"/>
      <c r="I136" s="141">
        <v>1770197.06</v>
      </c>
      <c r="J136" s="59"/>
      <c r="K136" s="59"/>
      <c r="L136" s="59"/>
      <c r="M136" s="59"/>
      <c r="N136" s="59"/>
      <c r="O136" s="59"/>
      <c r="P136" s="59"/>
      <c r="Q136" s="59"/>
      <c r="R136" s="59"/>
      <c r="S136" s="139">
        <v>0.0006044743908202645</v>
      </c>
      <c r="T136" s="59"/>
      <c r="U136" s="59"/>
      <c r="V136" s="59"/>
      <c r="W136" s="59"/>
      <c r="X136" s="59"/>
      <c r="Y136" s="59"/>
      <c r="Z136" s="59"/>
      <c r="AA136" s="58">
        <v>25</v>
      </c>
      <c r="AB136" s="59"/>
      <c r="AC136" s="59"/>
      <c r="AD136" s="59"/>
      <c r="AE136" s="139">
        <v>0.0006592305461065844</v>
      </c>
      <c r="AF136" s="59"/>
      <c r="AG136" s="59"/>
      <c r="AH136" s="59"/>
      <c r="AI136" s="59"/>
      <c r="AJ136" s="1"/>
    </row>
    <row r="137" spans="2:36" ht="12" customHeight="1">
      <c r="B137" s="148">
        <v>2009</v>
      </c>
      <c r="C137" s="59"/>
      <c r="D137" s="59"/>
      <c r="E137" s="59"/>
      <c r="F137" s="59"/>
      <c r="G137" s="59"/>
      <c r="H137" s="59"/>
      <c r="I137" s="141">
        <v>10790811.35</v>
      </c>
      <c r="J137" s="59"/>
      <c r="K137" s="59"/>
      <c r="L137" s="59"/>
      <c r="M137" s="59"/>
      <c r="N137" s="59"/>
      <c r="O137" s="59"/>
      <c r="P137" s="59"/>
      <c r="Q137" s="59"/>
      <c r="R137" s="59"/>
      <c r="S137" s="139">
        <v>0.0036847700544975744</v>
      </c>
      <c r="T137" s="59"/>
      <c r="U137" s="59"/>
      <c r="V137" s="59"/>
      <c r="W137" s="59"/>
      <c r="X137" s="59"/>
      <c r="Y137" s="59"/>
      <c r="Z137" s="59"/>
      <c r="AA137" s="58">
        <v>219</v>
      </c>
      <c r="AB137" s="59"/>
      <c r="AC137" s="59"/>
      <c r="AD137" s="59"/>
      <c r="AE137" s="139">
        <v>0.005774859583893679</v>
      </c>
      <c r="AF137" s="59"/>
      <c r="AG137" s="59"/>
      <c r="AH137" s="59"/>
      <c r="AI137" s="59"/>
      <c r="AJ137" s="1"/>
    </row>
    <row r="138" spans="2:36" ht="12" customHeight="1">
      <c r="B138" s="148">
        <v>2010</v>
      </c>
      <c r="C138" s="59"/>
      <c r="D138" s="59"/>
      <c r="E138" s="59"/>
      <c r="F138" s="59"/>
      <c r="G138" s="59"/>
      <c r="H138" s="59"/>
      <c r="I138" s="141">
        <v>16350515.900000017</v>
      </c>
      <c r="J138" s="59"/>
      <c r="K138" s="59"/>
      <c r="L138" s="59"/>
      <c r="M138" s="59"/>
      <c r="N138" s="59"/>
      <c r="O138" s="59"/>
      <c r="P138" s="59"/>
      <c r="Q138" s="59"/>
      <c r="R138" s="59"/>
      <c r="S138" s="139">
        <v>0.005583258701293719</v>
      </c>
      <c r="T138" s="59"/>
      <c r="U138" s="59"/>
      <c r="V138" s="59"/>
      <c r="W138" s="59"/>
      <c r="X138" s="59"/>
      <c r="Y138" s="59"/>
      <c r="Z138" s="59"/>
      <c r="AA138" s="58">
        <v>394</v>
      </c>
      <c r="AB138" s="59"/>
      <c r="AC138" s="59"/>
      <c r="AD138" s="59"/>
      <c r="AE138" s="139">
        <v>0.01038947340663977</v>
      </c>
      <c r="AF138" s="59"/>
      <c r="AG138" s="59"/>
      <c r="AH138" s="59"/>
      <c r="AI138" s="59"/>
      <c r="AJ138" s="1"/>
    </row>
    <row r="139" spans="2:36" ht="12" customHeight="1">
      <c r="B139" s="148">
        <v>2011</v>
      </c>
      <c r="C139" s="59"/>
      <c r="D139" s="59"/>
      <c r="E139" s="59"/>
      <c r="F139" s="59"/>
      <c r="G139" s="59"/>
      <c r="H139" s="59"/>
      <c r="I139" s="141">
        <v>7036034.470000004</v>
      </c>
      <c r="J139" s="59"/>
      <c r="K139" s="59"/>
      <c r="L139" s="59"/>
      <c r="M139" s="59"/>
      <c r="N139" s="59"/>
      <c r="O139" s="59"/>
      <c r="P139" s="59"/>
      <c r="Q139" s="59"/>
      <c r="R139" s="59"/>
      <c r="S139" s="139">
        <v>0.002402615361955033</v>
      </c>
      <c r="T139" s="59"/>
      <c r="U139" s="59"/>
      <c r="V139" s="59"/>
      <c r="W139" s="59"/>
      <c r="X139" s="59"/>
      <c r="Y139" s="59"/>
      <c r="Z139" s="59"/>
      <c r="AA139" s="58">
        <v>407</v>
      </c>
      <c r="AB139" s="59"/>
      <c r="AC139" s="59"/>
      <c r="AD139" s="59"/>
      <c r="AE139" s="139">
        <v>0.010732273290615194</v>
      </c>
      <c r="AF139" s="59"/>
      <c r="AG139" s="59"/>
      <c r="AH139" s="59"/>
      <c r="AI139" s="59"/>
      <c r="AJ139" s="1"/>
    </row>
    <row r="140" spans="2:36" ht="12" customHeight="1">
      <c r="B140" s="148">
        <v>2012</v>
      </c>
      <c r="C140" s="59"/>
      <c r="D140" s="59"/>
      <c r="E140" s="59"/>
      <c r="F140" s="59"/>
      <c r="G140" s="59"/>
      <c r="H140" s="59"/>
      <c r="I140" s="141">
        <v>3586424.760000001</v>
      </c>
      <c r="J140" s="59"/>
      <c r="K140" s="59"/>
      <c r="L140" s="59"/>
      <c r="M140" s="59"/>
      <c r="N140" s="59"/>
      <c r="O140" s="59"/>
      <c r="P140" s="59"/>
      <c r="Q140" s="59"/>
      <c r="R140" s="59"/>
      <c r="S140" s="139">
        <v>0.00122466699951683</v>
      </c>
      <c r="T140" s="59"/>
      <c r="U140" s="59"/>
      <c r="V140" s="59"/>
      <c r="W140" s="59"/>
      <c r="X140" s="59"/>
      <c r="Y140" s="59"/>
      <c r="Z140" s="59"/>
      <c r="AA140" s="58">
        <v>110</v>
      </c>
      <c r="AB140" s="59"/>
      <c r="AC140" s="59"/>
      <c r="AD140" s="59"/>
      <c r="AE140" s="139">
        <v>0.0029006144028689714</v>
      </c>
      <c r="AF140" s="59"/>
      <c r="AG140" s="59"/>
      <c r="AH140" s="59"/>
      <c r="AI140" s="59"/>
      <c r="AJ140" s="1"/>
    </row>
    <row r="141" spans="2:36" ht="12" customHeight="1">
      <c r="B141" s="148">
        <v>2013</v>
      </c>
      <c r="C141" s="59"/>
      <c r="D141" s="59"/>
      <c r="E141" s="59"/>
      <c r="F141" s="59"/>
      <c r="G141" s="59"/>
      <c r="H141" s="59"/>
      <c r="I141" s="141">
        <v>11803191.039999986</v>
      </c>
      <c r="J141" s="59"/>
      <c r="K141" s="59"/>
      <c r="L141" s="59"/>
      <c r="M141" s="59"/>
      <c r="N141" s="59"/>
      <c r="O141" s="59"/>
      <c r="P141" s="59"/>
      <c r="Q141" s="59"/>
      <c r="R141" s="59"/>
      <c r="S141" s="139">
        <v>0.004030470321557983</v>
      </c>
      <c r="T141" s="59"/>
      <c r="U141" s="59"/>
      <c r="V141" s="59"/>
      <c r="W141" s="59"/>
      <c r="X141" s="59"/>
      <c r="Y141" s="59"/>
      <c r="Z141" s="59"/>
      <c r="AA141" s="58">
        <v>221</v>
      </c>
      <c r="AB141" s="59"/>
      <c r="AC141" s="59"/>
      <c r="AD141" s="59"/>
      <c r="AE141" s="139">
        <v>0.005827598027582206</v>
      </c>
      <c r="AF141" s="59"/>
      <c r="AG141" s="59"/>
      <c r="AH141" s="59"/>
      <c r="AI141" s="59"/>
      <c r="AJ141" s="1"/>
    </row>
    <row r="142" spans="2:36" ht="12" customHeight="1">
      <c r="B142" s="148">
        <v>2014</v>
      </c>
      <c r="C142" s="59"/>
      <c r="D142" s="59"/>
      <c r="E142" s="59"/>
      <c r="F142" s="59"/>
      <c r="G142" s="59"/>
      <c r="H142" s="59"/>
      <c r="I142" s="141">
        <v>89500117.4999999</v>
      </c>
      <c r="J142" s="59"/>
      <c r="K142" s="59"/>
      <c r="L142" s="59"/>
      <c r="M142" s="59"/>
      <c r="N142" s="59"/>
      <c r="O142" s="59"/>
      <c r="P142" s="59"/>
      <c r="Q142" s="59"/>
      <c r="R142" s="59"/>
      <c r="S142" s="139">
        <v>0.030561868069171085</v>
      </c>
      <c r="T142" s="59"/>
      <c r="U142" s="59"/>
      <c r="V142" s="59"/>
      <c r="W142" s="59"/>
      <c r="X142" s="59"/>
      <c r="Y142" s="59"/>
      <c r="Z142" s="59"/>
      <c r="AA142" s="58">
        <v>1510</v>
      </c>
      <c r="AB142" s="59"/>
      <c r="AC142" s="59"/>
      <c r="AD142" s="59"/>
      <c r="AE142" s="139">
        <v>0.0398175249848377</v>
      </c>
      <c r="AF142" s="59"/>
      <c r="AG142" s="59"/>
      <c r="AH142" s="59"/>
      <c r="AI142" s="59"/>
      <c r="AJ142" s="1"/>
    </row>
    <row r="143" spans="2:36" ht="12" customHeight="1">
      <c r="B143" s="148">
        <v>2015</v>
      </c>
      <c r="C143" s="59"/>
      <c r="D143" s="59"/>
      <c r="E143" s="59"/>
      <c r="F143" s="59"/>
      <c r="G143" s="59"/>
      <c r="H143" s="59"/>
      <c r="I143" s="141">
        <v>818545913.619999</v>
      </c>
      <c r="J143" s="59"/>
      <c r="K143" s="59"/>
      <c r="L143" s="59"/>
      <c r="M143" s="59"/>
      <c r="N143" s="59"/>
      <c r="O143" s="59"/>
      <c r="P143" s="59"/>
      <c r="Q143" s="59"/>
      <c r="R143" s="59"/>
      <c r="S143" s="139">
        <v>0.2795112779669094</v>
      </c>
      <c r="T143" s="59"/>
      <c r="U143" s="59"/>
      <c r="V143" s="59"/>
      <c r="W143" s="59"/>
      <c r="X143" s="59"/>
      <c r="Y143" s="59"/>
      <c r="Z143" s="59"/>
      <c r="AA143" s="58">
        <v>10859</v>
      </c>
      <c r="AB143" s="59"/>
      <c r="AC143" s="59"/>
      <c r="AD143" s="59"/>
      <c r="AE143" s="139">
        <v>0.286343380006856</v>
      </c>
      <c r="AF143" s="59"/>
      <c r="AG143" s="59"/>
      <c r="AH143" s="59"/>
      <c r="AI143" s="59"/>
      <c r="AJ143" s="1"/>
    </row>
    <row r="144" spans="2:36" ht="12" customHeight="1">
      <c r="B144" s="148">
        <v>2016</v>
      </c>
      <c r="C144" s="59"/>
      <c r="D144" s="59"/>
      <c r="E144" s="59"/>
      <c r="F144" s="59"/>
      <c r="G144" s="59"/>
      <c r="H144" s="59"/>
      <c r="I144" s="141">
        <v>1070279197.9500033</v>
      </c>
      <c r="J144" s="59"/>
      <c r="K144" s="59"/>
      <c r="L144" s="59"/>
      <c r="M144" s="59"/>
      <c r="N144" s="59"/>
      <c r="O144" s="59"/>
      <c r="P144" s="59"/>
      <c r="Q144" s="59"/>
      <c r="R144" s="59"/>
      <c r="S144" s="139">
        <v>0.3654713821456858</v>
      </c>
      <c r="T144" s="59"/>
      <c r="U144" s="59"/>
      <c r="V144" s="59"/>
      <c r="W144" s="59"/>
      <c r="X144" s="59"/>
      <c r="Y144" s="59"/>
      <c r="Z144" s="59"/>
      <c r="AA144" s="58">
        <v>14067</v>
      </c>
      <c r="AB144" s="59"/>
      <c r="AC144" s="59"/>
      <c r="AD144" s="59"/>
      <c r="AE144" s="139">
        <v>0.3709358436832529</v>
      </c>
      <c r="AF144" s="59"/>
      <c r="AG144" s="59"/>
      <c r="AH144" s="59"/>
      <c r="AI144" s="59"/>
      <c r="AJ144" s="1"/>
    </row>
    <row r="145" spans="2:36" ht="12" customHeight="1">
      <c r="B145" s="148">
        <v>2017</v>
      </c>
      <c r="C145" s="59"/>
      <c r="D145" s="59"/>
      <c r="E145" s="59"/>
      <c r="F145" s="59"/>
      <c r="G145" s="59"/>
      <c r="H145" s="59"/>
      <c r="I145" s="141">
        <v>553435314.3599998</v>
      </c>
      <c r="J145" s="59"/>
      <c r="K145" s="59"/>
      <c r="L145" s="59"/>
      <c r="M145" s="59"/>
      <c r="N145" s="59"/>
      <c r="O145" s="59"/>
      <c r="P145" s="59"/>
      <c r="Q145" s="59"/>
      <c r="R145" s="59"/>
      <c r="S145" s="139">
        <v>0.18898318275716855</v>
      </c>
      <c r="T145" s="59"/>
      <c r="U145" s="59"/>
      <c r="V145" s="59"/>
      <c r="W145" s="59"/>
      <c r="X145" s="59"/>
      <c r="Y145" s="59"/>
      <c r="Z145" s="59"/>
      <c r="AA145" s="58">
        <v>6239</v>
      </c>
      <c r="AB145" s="59"/>
      <c r="AC145" s="59"/>
      <c r="AD145" s="59"/>
      <c r="AE145" s="139">
        <v>0.1645175750863592</v>
      </c>
      <c r="AF145" s="59"/>
      <c r="AG145" s="59"/>
      <c r="AH145" s="59"/>
      <c r="AI145" s="59"/>
      <c r="AJ145" s="1"/>
    </row>
    <row r="146" spans="2:36" ht="12" customHeight="1">
      <c r="B146" s="148">
        <v>2018</v>
      </c>
      <c r="C146" s="59"/>
      <c r="D146" s="59"/>
      <c r="E146" s="59"/>
      <c r="F146" s="59"/>
      <c r="G146" s="59"/>
      <c r="H146" s="59"/>
      <c r="I146" s="141">
        <v>336948121.59999895</v>
      </c>
      <c r="J146" s="59"/>
      <c r="K146" s="59"/>
      <c r="L146" s="59"/>
      <c r="M146" s="59"/>
      <c r="N146" s="59"/>
      <c r="O146" s="59"/>
      <c r="P146" s="59"/>
      <c r="Q146" s="59"/>
      <c r="R146" s="59"/>
      <c r="S146" s="139">
        <v>0.1150586650178889</v>
      </c>
      <c r="T146" s="59"/>
      <c r="U146" s="59"/>
      <c r="V146" s="59"/>
      <c r="W146" s="59"/>
      <c r="X146" s="59"/>
      <c r="Y146" s="59"/>
      <c r="Z146" s="59"/>
      <c r="AA146" s="58">
        <v>3537</v>
      </c>
      <c r="AB146" s="59"/>
      <c r="AC146" s="59"/>
      <c r="AD146" s="59"/>
      <c r="AE146" s="139">
        <v>0.09326793766315956</v>
      </c>
      <c r="AF146" s="59"/>
      <c r="AG146" s="59"/>
      <c r="AH146" s="59"/>
      <c r="AI146" s="59"/>
      <c r="AJ146" s="1"/>
    </row>
    <row r="147" spans="2:36" ht="12" customHeight="1">
      <c r="B147" s="147"/>
      <c r="C147" s="143"/>
      <c r="D147" s="143"/>
      <c r="E147" s="143"/>
      <c r="F147" s="143"/>
      <c r="G147" s="143"/>
      <c r="H147" s="143"/>
      <c r="I147" s="144">
        <v>2928489753.880001</v>
      </c>
      <c r="J147" s="143"/>
      <c r="K147" s="143"/>
      <c r="L147" s="143"/>
      <c r="M147" s="143"/>
      <c r="N147" s="143"/>
      <c r="O147" s="143"/>
      <c r="P147" s="143"/>
      <c r="Q147" s="143"/>
      <c r="R147" s="143"/>
      <c r="S147" s="145">
        <v>1.0000000000000009</v>
      </c>
      <c r="T147" s="143"/>
      <c r="U147" s="143"/>
      <c r="V147" s="143"/>
      <c r="W147" s="143"/>
      <c r="X147" s="143"/>
      <c r="Y147" s="143"/>
      <c r="Z147" s="143"/>
      <c r="AA147" s="146">
        <v>37923</v>
      </c>
      <c r="AB147" s="143"/>
      <c r="AC147" s="143"/>
      <c r="AD147" s="143"/>
      <c r="AE147" s="145">
        <v>1</v>
      </c>
      <c r="AF147" s="143"/>
      <c r="AG147" s="143"/>
      <c r="AH147" s="143"/>
      <c r="AI147" s="143"/>
      <c r="AJ147" s="1"/>
    </row>
    <row r="148" spans="2:36" ht="9" customHeight="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2:36" ht="18.75" customHeight="1">
      <c r="B149" s="68" t="s">
        <v>1168</v>
      </c>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70"/>
    </row>
    <row r="150" spans="2:36" ht="8.25" customHeight="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2:36" ht="11.25" customHeight="1">
      <c r="B151" s="55" t="s">
        <v>1217</v>
      </c>
      <c r="C151" s="56"/>
      <c r="D151" s="56"/>
      <c r="E151" s="56"/>
      <c r="F151" s="56"/>
      <c r="G151" s="56"/>
      <c r="H151" s="55" t="s">
        <v>1178</v>
      </c>
      <c r="I151" s="56"/>
      <c r="J151" s="56"/>
      <c r="K151" s="56"/>
      <c r="L151" s="56"/>
      <c r="M151" s="56"/>
      <c r="N151" s="56"/>
      <c r="O151" s="56"/>
      <c r="P151" s="56"/>
      <c r="Q151" s="56"/>
      <c r="R151" s="56"/>
      <c r="S151" s="56"/>
      <c r="T151" s="55" t="s">
        <v>1179</v>
      </c>
      <c r="U151" s="56"/>
      <c r="V151" s="56"/>
      <c r="W151" s="56"/>
      <c r="X151" s="56"/>
      <c r="Y151" s="56"/>
      <c r="Z151" s="56"/>
      <c r="AA151" s="55" t="s">
        <v>1218</v>
      </c>
      <c r="AB151" s="56"/>
      <c r="AC151" s="56"/>
      <c r="AD151" s="56"/>
      <c r="AE151" s="56"/>
      <c r="AF151" s="55" t="s">
        <v>1179</v>
      </c>
      <c r="AG151" s="56"/>
      <c r="AH151" s="56"/>
      <c r="AI151" s="56"/>
      <c r="AJ151" s="1"/>
    </row>
    <row r="152" spans="2:36" ht="10.5" customHeight="1">
      <c r="B152" s="61" t="s">
        <v>1219</v>
      </c>
      <c r="C152" s="59"/>
      <c r="D152" s="59"/>
      <c r="E152" s="59"/>
      <c r="F152" s="59"/>
      <c r="G152" s="59"/>
      <c r="H152" s="141">
        <v>591628931.0100013</v>
      </c>
      <c r="I152" s="59"/>
      <c r="J152" s="59"/>
      <c r="K152" s="59"/>
      <c r="L152" s="59"/>
      <c r="M152" s="59"/>
      <c r="N152" s="59"/>
      <c r="O152" s="59"/>
      <c r="P152" s="59"/>
      <c r="Q152" s="59"/>
      <c r="R152" s="59"/>
      <c r="S152" s="59"/>
      <c r="T152" s="139">
        <v>0.20202526924539954</v>
      </c>
      <c r="U152" s="59"/>
      <c r="V152" s="59"/>
      <c r="W152" s="59"/>
      <c r="X152" s="59"/>
      <c r="Y152" s="59"/>
      <c r="Z152" s="59"/>
      <c r="AA152" s="58">
        <v>10854</v>
      </c>
      <c r="AB152" s="59"/>
      <c r="AC152" s="59"/>
      <c r="AD152" s="59"/>
      <c r="AE152" s="59"/>
      <c r="AF152" s="139">
        <v>0.48315156910750057</v>
      </c>
      <c r="AG152" s="59"/>
      <c r="AH152" s="59"/>
      <c r="AI152" s="59"/>
      <c r="AJ152" s="1"/>
    </row>
    <row r="153" spans="2:36" ht="10.5" customHeight="1">
      <c r="B153" s="61" t="s">
        <v>1220</v>
      </c>
      <c r="C153" s="59"/>
      <c r="D153" s="59"/>
      <c r="E153" s="59"/>
      <c r="F153" s="59"/>
      <c r="G153" s="59"/>
      <c r="H153" s="141">
        <v>1063259189.829998</v>
      </c>
      <c r="I153" s="59"/>
      <c r="J153" s="59"/>
      <c r="K153" s="59"/>
      <c r="L153" s="59"/>
      <c r="M153" s="59"/>
      <c r="N153" s="59"/>
      <c r="O153" s="59"/>
      <c r="P153" s="59"/>
      <c r="Q153" s="59"/>
      <c r="R153" s="59"/>
      <c r="S153" s="59"/>
      <c r="T153" s="139">
        <v>0.3630742393485479</v>
      </c>
      <c r="U153" s="59"/>
      <c r="V153" s="59"/>
      <c r="W153" s="59"/>
      <c r="X153" s="59"/>
      <c r="Y153" s="59"/>
      <c r="Z153" s="59"/>
      <c r="AA153" s="58">
        <v>7391</v>
      </c>
      <c r="AB153" s="59"/>
      <c r="AC153" s="59"/>
      <c r="AD153" s="59"/>
      <c r="AE153" s="59"/>
      <c r="AF153" s="139">
        <v>0.3290006677053194</v>
      </c>
      <c r="AG153" s="59"/>
      <c r="AH153" s="59"/>
      <c r="AI153" s="59"/>
      <c r="AJ153" s="1"/>
    </row>
    <row r="154" spans="2:36" ht="10.5" customHeight="1">
      <c r="B154" s="61" t="s">
        <v>1221</v>
      </c>
      <c r="C154" s="59"/>
      <c r="D154" s="59"/>
      <c r="E154" s="59"/>
      <c r="F154" s="59"/>
      <c r="G154" s="59"/>
      <c r="H154" s="141">
        <v>721834149.820003</v>
      </c>
      <c r="I154" s="59"/>
      <c r="J154" s="59"/>
      <c r="K154" s="59"/>
      <c r="L154" s="59"/>
      <c r="M154" s="59"/>
      <c r="N154" s="59"/>
      <c r="O154" s="59"/>
      <c r="P154" s="59"/>
      <c r="Q154" s="59"/>
      <c r="R154" s="59"/>
      <c r="S154" s="59"/>
      <c r="T154" s="139">
        <v>0.24648682784825643</v>
      </c>
      <c r="U154" s="59"/>
      <c r="V154" s="59"/>
      <c r="W154" s="59"/>
      <c r="X154" s="59"/>
      <c r="Y154" s="59"/>
      <c r="Z154" s="59"/>
      <c r="AA154" s="58">
        <v>3011</v>
      </c>
      <c r="AB154" s="59"/>
      <c r="AC154" s="59"/>
      <c r="AD154" s="59"/>
      <c r="AE154" s="59"/>
      <c r="AF154" s="139">
        <v>0.13403071444469175</v>
      </c>
      <c r="AG154" s="59"/>
      <c r="AH154" s="59"/>
      <c r="AI154" s="59"/>
      <c r="AJ154" s="1"/>
    </row>
    <row r="155" spans="2:36" ht="10.5" customHeight="1">
      <c r="B155" s="61" t="s">
        <v>1222</v>
      </c>
      <c r="C155" s="59"/>
      <c r="D155" s="59"/>
      <c r="E155" s="59"/>
      <c r="F155" s="59"/>
      <c r="G155" s="59"/>
      <c r="H155" s="141">
        <v>255416970.5300001</v>
      </c>
      <c r="I155" s="59"/>
      <c r="J155" s="59"/>
      <c r="K155" s="59"/>
      <c r="L155" s="59"/>
      <c r="M155" s="59"/>
      <c r="N155" s="59"/>
      <c r="O155" s="59"/>
      <c r="P155" s="59"/>
      <c r="Q155" s="59"/>
      <c r="R155" s="59"/>
      <c r="S155" s="59"/>
      <c r="T155" s="139">
        <v>0.08721798332795738</v>
      </c>
      <c r="U155" s="59"/>
      <c r="V155" s="59"/>
      <c r="W155" s="59"/>
      <c r="X155" s="59"/>
      <c r="Y155" s="59"/>
      <c r="Z155" s="59"/>
      <c r="AA155" s="58">
        <v>747</v>
      </c>
      <c r="AB155" s="59"/>
      <c r="AC155" s="59"/>
      <c r="AD155" s="59"/>
      <c r="AE155" s="59"/>
      <c r="AF155" s="139">
        <v>0.03325172490540841</v>
      </c>
      <c r="AG155" s="59"/>
      <c r="AH155" s="59"/>
      <c r="AI155" s="59"/>
      <c r="AJ155" s="1"/>
    </row>
    <row r="156" spans="2:36" ht="10.5" customHeight="1">
      <c r="B156" s="61" t="s">
        <v>1223</v>
      </c>
      <c r="C156" s="59"/>
      <c r="D156" s="59"/>
      <c r="E156" s="59"/>
      <c r="F156" s="59"/>
      <c r="G156" s="59"/>
      <c r="H156" s="141">
        <v>296350512.69000006</v>
      </c>
      <c r="I156" s="59"/>
      <c r="J156" s="59"/>
      <c r="K156" s="59"/>
      <c r="L156" s="59"/>
      <c r="M156" s="59"/>
      <c r="N156" s="59"/>
      <c r="O156" s="59"/>
      <c r="P156" s="59"/>
      <c r="Q156" s="59"/>
      <c r="R156" s="59"/>
      <c r="S156" s="59"/>
      <c r="T156" s="139">
        <v>0.1011956802298388</v>
      </c>
      <c r="U156" s="59"/>
      <c r="V156" s="59"/>
      <c r="W156" s="59"/>
      <c r="X156" s="59"/>
      <c r="Y156" s="59"/>
      <c r="Z156" s="59"/>
      <c r="AA156" s="58">
        <v>462</v>
      </c>
      <c r="AB156" s="59"/>
      <c r="AC156" s="59"/>
      <c r="AD156" s="59"/>
      <c r="AE156" s="59"/>
      <c r="AF156" s="139">
        <v>0.020565323837079902</v>
      </c>
      <c r="AG156" s="59"/>
      <c r="AH156" s="59"/>
      <c r="AI156" s="59"/>
      <c r="AJ156" s="1"/>
    </row>
    <row r="157" spans="2:36" ht="12" customHeight="1">
      <c r="B157" s="147"/>
      <c r="C157" s="143"/>
      <c r="D157" s="143"/>
      <c r="E157" s="143"/>
      <c r="F157" s="143"/>
      <c r="G157" s="143"/>
      <c r="H157" s="144">
        <v>2928489753.8800025</v>
      </c>
      <c r="I157" s="143"/>
      <c r="J157" s="143"/>
      <c r="K157" s="143"/>
      <c r="L157" s="143"/>
      <c r="M157" s="143"/>
      <c r="N157" s="143"/>
      <c r="O157" s="143"/>
      <c r="P157" s="143"/>
      <c r="Q157" s="143"/>
      <c r="R157" s="143"/>
      <c r="S157" s="143"/>
      <c r="T157" s="145">
        <v>1.000000000000005</v>
      </c>
      <c r="U157" s="143"/>
      <c r="V157" s="143"/>
      <c r="W157" s="143"/>
      <c r="X157" s="143"/>
      <c r="Y157" s="143"/>
      <c r="Z157" s="143"/>
      <c r="AA157" s="146">
        <v>22465</v>
      </c>
      <c r="AB157" s="143"/>
      <c r="AC157" s="143"/>
      <c r="AD157" s="143"/>
      <c r="AE157" s="143"/>
      <c r="AF157" s="145">
        <v>1</v>
      </c>
      <c r="AG157" s="143"/>
      <c r="AH157" s="143"/>
      <c r="AI157" s="143"/>
      <c r="AJ157" s="1"/>
    </row>
    <row r="158" spans="2:36" ht="9" customHeight="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2:36" ht="18.75" customHeight="1">
      <c r="B159" s="68" t="s">
        <v>1169</v>
      </c>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70"/>
    </row>
    <row r="160" spans="2:36" ht="8.25" customHeight="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2:36" ht="11.25" customHeight="1">
      <c r="B161" s="55"/>
      <c r="C161" s="56"/>
      <c r="D161" s="56"/>
      <c r="E161" s="56"/>
      <c r="F161" s="56"/>
      <c r="G161" s="55" t="s">
        <v>1178</v>
      </c>
      <c r="H161" s="56"/>
      <c r="I161" s="56"/>
      <c r="J161" s="56"/>
      <c r="K161" s="56"/>
      <c r="L161" s="56"/>
      <c r="M161" s="56"/>
      <c r="N161" s="56"/>
      <c r="O161" s="56"/>
      <c r="P161" s="56"/>
      <c r="Q161" s="56"/>
      <c r="R161" s="56"/>
      <c r="S161" s="55" t="s">
        <v>1179</v>
      </c>
      <c r="T161" s="56"/>
      <c r="U161" s="56"/>
      <c r="V161" s="56"/>
      <c r="W161" s="56"/>
      <c r="X161" s="56"/>
      <c r="Y161" s="56"/>
      <c r="Z161" s="55" t="s">
        <v>1180</v>
      </c>
      <c r="AA161" s="56"/>
      <c r="AB161" s="56"/>
      <c r="AC161" s="56"/>
      <c r="AD161" s="56"/>
      <c r="AE161" s="56"/>
      <c r="AF161" s="55" t="s">
        <v>1179</v>
      </c>
      <c r="AG161" s="56"/>
      <c r="AH161" s="56"/>
      <c r="AI161" s="56"/>
      <c r="AJ161" s="1"/>
    </row>
    <row r="162" spans="2:36" ht="11.25" customHeight="1">
      <c r="B162" s="61" t="s">
        <v>1224</v>
      </c>
      <c r="C162" s="59"/>
      <c r="D162" s="59"/>
      <c r="E162" s="59"/>
      <c r="F162" s="59"/>
      <c r="G162" s="141">
        <v>1860337.9500000007</v>
      </c>
      <c r="H162" s="59"/>
      <c r="I162" s="59"/>
      <c r="J162" s="59"/>
      <c r="K162" s="59"/>
      <c r="L162" s="59"/>
      <c r="M162" s="59"/>
      <c r="N162" s="59"/>
      <c r="O162" s="59"/>
      <c r="P162" s="59"/>
      <c r="Q162" s="59"/>
      <c r="R162" s="59"/>
      <c r="S162" s="139">
        <v>0.0006352550653575648</v>
      </c>
      <c r="T162" s="59"/>
      <c r="U162" s="59"/>
      <c r="V162" s="59"/>
      <c r="W162" s="59"/>
      <c r="X162" s="59"/>
      <c r="Y162" s="59"/>
      <c r="Z162" s="58">
        <v>49</v>
      </c>
      <c r="AA162" s="59"/>
      <c r="AB162" s="59"/>
      <c r="AC162" s="59"/>
      <c r="AD162" s="59"/>
      <c r="AE162" s="59"/>
      <c r="AF162" s="139">
        <v>0.0012920918703689054</v>
      </c>
      <c r="AG162" s="59"/>
      <c r="AH162" s="59"/>
      <c r="AI162" s="59"/>
      <c r="AJ162" s="1"/>
    </row>
    <row r="163" spans="2:36" ht="11.25" customHeight="1">
      <c r="B163" s="61" t="s">
        <v>1225</v>
      </c>
      <c r="C163" s="59"/>
      <c r="D163" s="59"/>
      <c r="E163" s="59"/>
      <c r="F163" s="59"/>
      <c r="G163" s="141">
        <v>26436770.609999992</v>
      </c>
      <c r="H163" s="59"/>
      <c r="I163" s="59"/>
      <c r="J163" s="59"/>
      <c r="K163" s="59"/>
      <c r="L163" s="59"/>
      <c r="M163" s="59"/>
      <c r="N163" s="59"/>
      <c r="O163" s="59"/>
      <c r="P163" s="59"/>
      <c r="Q163" s="59"/>
      <c r="R163" s="59"/>
      <c r="S163" s="139">
        <v>0.009027441729981633</v>
      </c>
      <c r="T163" s="59"/>
      <c r="U163" s="59"/>
      <c r="V163" s="59"/>
      <c r="W163" s="59"/>
      <c r="X163" s="59"/>
      <c r="Y163" s="59"/>
      <c r="Z163" s="58">
        <v>377</v>
      </c>
      <c r="AA163" s="59"/>
      <c r="AB163" s="59"/>
      <c r="AC163" s="59"/>
      <c r="AD163" s="59"/>
      <c r="AE163" s="59"/>
      <c r="AF163" s="139">
        <v>0.009941196635287293</v>
      </c>
      <c r="AG163" s="59"/>
      <c r="AH163" s="59"/>
      <c r="AI163" s="59"/>
      <c r="AJ163" s="1"/>
    </row>
    <row r="164" spans="2:36" ht="11.25" customHeight="1">
      <c r="B164" s="61" t="s">
        <v>1226</v>
      </c>
      <c r="C164" s="59"/>
      <c r="D164" s="59"/>
      <c r="E164" s="59"/>
      <c r="F164" s="59"/>
      <c r="G164" s="141">
        <v>336555348.48999906</v>
      </c>
      <c r="H164" s="59"/>
      <c r="I164" s="59"/>
      <c r="J164" s="59"/>
      <c r="K164" s="59"/>
      <c r="L164" s="59"/>
      <c r="M164" s="59"/>
      <c r="N164" s="59"/>
      <c r="O164" s="59"/>
      <c r="P164" s="59"/>
      <c r="Q164" s="59"/>
      <c r="R164" s="59"/>
      <c r="S164" s="139">
        <v>0.11492454363007122</v>
      </c>
      <c r="T164" s="59"/>
      <c r="U164" s="59"/>
      <c r="V164" s="59"/>
      <c r="W164" s="59"/>
      <c r="X164" s="59"/>
      <c r="Y164" s="59"/>
      <c r="Z164" s="58">
        <v>4806</v>
      </c>
      <c r="AA164" s="59"/>
      <c r="AB164" s="59"/>
      <c r="AC164" s="59"/>
      <c r="AD164" s="59"/>
      <c r="AE164" s="59"/>
      <c r="AF164" s="139">
        <v>0.12673048018352978</v>
      </c>
      <c r="AG164" s="59"/>
      <c r="AH164" s="59"/>
      <c r="AI164" s="59"/>
      <c r="AJ164" s="1"/>
    </row>
    <row r="165" spans="2:36" ht="11.25" customHeight="1">
      <c r="B165" s="61" t="s">
        <v>1227</v>
      </c>
      <c r="C165" s="59"/>
      <c r="D165" s="59"/>
      <c r="E165" s="59"/>
      <c r="F165" s="59"/>
      <c r="G165" s="141">
        <v>1982936409.2100043</v>
      </c>
      <c r="H165" s="59"/>
      <c r="I165" s="59"/>
      <c r="J165" s="59"/>
      <c r="K165" s="59"/>
      <c r="L165" s="59"/>
      <c r="M165" s="59"/>
      <c r="N165" s="59"/>
      <c r="O165" s="59"/>
      <c r="P165" s="59"/>
      <c r="Q165" s="59"/>
      <c r="R165" s="59"/>
      <c r="S165" s="139">
        <v>0.677119121411567</v>
      </c>
      <c r="T165" s="59"/>
      <c r="U165" s="59"/>
      <c r="V165" s="59"/>
      <c r="W165" s="59"/>
      <c r="X165" s="59"/>
      <c r="Y165" s="59"/>
      <c r="Z165" s="58">
        <v>24972</v>
      </c>
      <c r="AA165" s="59"/>
      <c r="AB165" s="59"/>
      <c r="AC165" s="59"/>
      <c r="AD165" s="59"/>
      <c r="AE165" s="59"/>
      <c r="AF165" s="139">
        <v>0.658492207894945</v>
      </c>
      <c r="AG165" s="59"/>
      <c r="AH165" s="59"/>
      <c r="AI165" s="59"/>
      <c r="AJ165" s="1"/>
    </row>
    <row r="166" spans="2:36" ht="11.25" customHeight="1">
      <c r="B166" s="61" t="s">
        <v>1228</v>
      </c>
      <c r="C166" s="59"/>
      <c r="D166" s="59"/>
      <c r="E166" s="59"/>
      <c r="F166" s="59"/>
      <c r="G166" s="141">
        <v>340460286.8500004</v>
      </c>
      <c r="H166" s="59"/>
      <c r="I166" s="59"/>
      <c r="J166" s="59"/>
      <c r="K166" s="59"/>
      <c r="L166" s="59"/>
      <c r="M166" s="59"/>
      <c r="N166" s="59"/>
      <c r="O166" s="59"/>
      <c r="P166" s="59"/>
      <c r="Q166" s="59"/>
      <c r="R166" s="59"/>
      <c r="S166" s="139">
        <v>0.11625797440435603</v>
      </c>
      <c r="T166" s="59"/>
      <c r="U166" s="59"/>
      <c r="V166" s="59"/>
      <c r="W166" s="59"/>
      <c r="X166" s="59"/>
      <c r="Y166" s="59"/>
      <c r="Z166" s="58">
        <v>4134</v>
      </c>
      <c r="AA166" s="59"/>
      <c r="AB166" s="59"/>
      <c r="AC166" s="59"/>
      <c r="AD166" s="59"/>
      <c r="AE166" s="59"/>
      <c r="AF166" s="139">
        <v>0.1090103631041848</v>
      </c>
      <c r="AG166" s="59"/>
      <c r="AH166" s="59"/>
      <c r="AI166" s="59"/>
      <c r="AJ166" s="1"/>
    </row>
    <row r="167" spans="2:36" ht="11.25" customHeight="1">
      <c r="B167" s="61" t="s">
        <v>1229</v>
      </c>
      <c r="C167" s="59"/>
      <c r="D167" s="59"/>
      <c r="E167" s="59"/>
      <c r="F167" s="59"/>
      <c r="G167" s="141">
        <v>186346407.32000008</v>
      </c>
      <c r="H167" s="59"/>
      <c r="I167" s="59"/>
      <c r="J167" s="59"/>
      <c r="K167" s="59"/>
      <c r="L167" s="59"/>
      <c r="M167" s="59"/>
      <c r="N167" s="59"/>
      <c r="O167" s="59"/>
      <c r="P167" s="59"/>
      <c r="Q167" s="59"/>
      <c r="R167" s="59"/>
      <c r="S167" s="139">
        <v>0.06363225518310477</v>
      </c>
      <c r="T167" s="59"/>
      <c r="U167" s="59"/>
      <c r="V167" s="59"/>
      <c r="W167" s="59"/>
      <c r="X167" s="59"/>
      <c r="Y167" s="59"/>
      <c r="Z167" s="58">
        <v>2413</v>
      </c>
      <c r="AA167" s="59"/>
      <c r="AB167" s="59"/>
      <c r="AC167" s="59"/>
      <c r="AD167" s="59"/>
      <c r="AE167" s="59"/>
      <c r="AF167" s="139">
        <v>0.06362893231020753</v>
      </c>
      <c r="AG167" s="59"/>
      <c r="AH167" s="59"/>
      <c r="AI167" s="59"/>
      <c r="AJ167" s="1"/>
    </row>
    <row r="168" spans="2:36" ht="11.25" customHeight="1">
      <c r="B168" s="61" t="s">
        <v>1230</v>
      </c>
      <c r="C168" s="59"/>
      <c r="D168" s="59"/>
      <c r="E168" s="59"/>
      <c r="F168" s="59"/>
      <c r="G168" s="141">
        <v>34632339.90000002</v>
      </c>
      <c r="H168" s="59"/>
      <c r="I168" s="59"/>
      <c r="J168" s="59"/>
      <c r="K168" s="59"/>
      <c r="L168" s="59"/>
      <c r="M168" s="59"/>
      <c r="N168" s="59"/>
      <c r="O168" s="59"/>
      <c r="P168" s="59"/>
      <c r="Q168" s="59"/>
      <c r="R168" s="59"/>
      <c r="S168" s="139">
        <v>0.011826006853571902</v>
      </c>
      <c r="T168" s="59"/>
      <c r="U168" s="59"/>
      <c r="V168" s="59"/>
      <c r="W168" s="59"/>
      <c r="X168" s="59"/>
      <c r="Y168" s="59"/>
      <c r="Z168" s="58">
        <v>593</v>
      </c>
      <c r="AA168" s="59"/>
      <c r="AB168" s="59"/>
      <c r="AC168" s="59"/>
      <c r="AD168" s="59"/>
      <c r="AE168" s="59"/>
      <c r="AF168" s="139">
        <v>0.01563694855364818</v>
      </c>
      <c r="AG168" s="59"/>
      <c r="AH168" s="59"/>
      <c r="AI168" s="59"/>
      <c r="AJ168" s="1"/>
    </row>
    <row r="169" spans="2:36" ht="11.25" customHeight="1">
      <c r="B169" s="61" t="s">
        <v>1231</v>
      </c>
      <c r="C169" s="59"/>
      <c r="D169" s="59"/>
      <c r="E169" s="59"/>
      <c r="F169" s="59"/>
      <c r="G169" s="141">
        <v>12741894.989999998</v>
      </c>
      <c r="H169" s="59"/>
      <c r="I169" s="59"/>
      <c r="J169" s="59"/>
      <c r="K169" s="59"/>
      <c r="L169" s="59"/>
      <c r="M169" s="59"/>
      <c r="N169" s="59"/>
      <c r="O169" s="59"/>
      <c r="P169" s="59"/>
      <c r="Q169" s="59"/>
      <c r="R169" s="59"/>
      <c r="S169" s="139">
        <v>0.004351012317225305</v>
      </c>
      <c r="T169" s="59"/>
      <c r="U169" s="59"/>
      <c r="V169" s="59"/>
      <c r="W169" s="59"/>
      <c r="X169" s="59"/>
      <c r="Y169" s="59"/>
      <c r="Z169" s="58">
        <v>329</v>
      </c>
      <c r="AA169" s="59"/>
      <c r="AB169" s="59"/>
      <c r="AC169" s="59"/>
      <c r="AD169" s="59"/>
      <c r="AE169" s="59"/>
      <c r="AF169" s="139">
        <v>0.00867547398676265</v>
      </c>
      <c r="AG169" s="59"/>
      <c r="AH169" s="59"/>
      <c r="AI169" s="59"/>
      <c r="AJ169" s="1"/>
    </row>
    <row r="170" spans="2:36" ht="11.25" customHeight="1">
      <c r="B170" s="61" t="s">
        <v>1232</v>
      </c>
      <c r="C170" s="59"/>
      <c r="D170" s="59"/>
      <c r="E170" s="59"/>
      <c r="F170" s="59"/>
      <c r="G170" s="141">
        <v>4696975.46</v>
      </c>
      <c r="H170" s="59"/>
      <c r="I170" s="59"/>
      <c r="J170" s="59"/>
      <c r="K170" s="59"/>
      <c r="L170" s="59"/>
      <c r="M170" s="59"/>
      <c r="N170" s="59"/>
      <c r="O170" s="59"/>
      <c r="P170" s="59"/>
      <c r="Q170" s="59"/>
      <c r="R170" s="59"/>
      <c r="S170" s="139">
        <v>0.001603890009782995</v>
      </c>
      <c r="T170" s="59"/>
      <c r="U170" s="59"/>
      <c r="V170" s="59"/>
      <c r="W170" s="59"/>
      <c r="X170" s="59"/>
      <c r="Y170" s="59"/>
      <c r="Z170" s="58">
        <v>145</v>
      </c>
      <c r="AA170" s="59"/>
      <c r="AB170" s="59"/>
      <c r="AC170" s="59"/>
      <c r="AD170" s="59"/>
      <c r="AE170" s="59"/>
      <c r="AF170" s="139">
        <v>0.0038235371674181897</v>
      </c>
      <c r="AG170" s="59"/>
      <c r="AH170" s="59"/>
      <c r="AI170" s="59"/>
      <c r="AJ170" s="1"/>
    </row>
    <row r="171" spans="2:36" ht="11.25" customHeight="1">
      <c r="B171" s="61" t="s">
        <v>1233</v>
      </c>
      <c r="C171" s="59"/>
      <c r="D171" s="59"/>
      <c r="E171" s="59"/>
      <c r="F171" s="59"/>
      <c r="G171" s="141">
        <v>1232902.9799999993</v>
      </c>
      <c r="H171" s="59"/>
      <c r="I171" s="59"/>
      <c r="J171" s="59"/>
      <c r="K171" s="59"/>
      <c r="L171" s="59"/>
      <c r="M171" s="59"/>
      <c r="N171" s="59"/>
      <c r="O171" s="59"/>
      <c r="P171" s="59"/>
      <c r="Q171" s="59"/>
      <c r="R171" s="59"/>
      <c r="S171" s="139">
        <v>0.0004210030027820674</v>
      </c>
      <c r="T171" s="59"/>
      <c r="U171" s="59"/>
      <c r="V171" s="59"/>
      <c r="W171" s="59"/>
      <c r="X171" s="59"/>
      <c r="Y171" s="59"/>
      <c r="Z171" s="58">
        <v>66</v>
      </c>
      <c r="AA171" s="59"/>
      <c r="AB171" s="59"/>
      <c r="AC171" s="59"/>
      <c r="AD171" s="59"/>
      <c r="AE171" s="59"/>
      <c r="AF171" s="139">
        <v>0.0017403686417213828</v>
      </c>
      <c r="AG171" s="59"/>
      <c r="AH171" s="59"/>
      <c r="AI171" s="59"/>
      <c r="AJ171" s="1"/>
    </row>
    <row r="172" spans="2:36" ht="11.25" customHeight="1">
      <c r="B172" s="61" t="s">
        <v>1234</v>
      </c>
      <c r="C172" s="59"/>
      <c r="D172" s="59"/>
      <c r="E172" s="59"/>
      <c r="F172" s="59"/>
      <c r="G172" s="141">
        <v>538220.7100000001</v>
      </c>
      <c r="H172" s="59"/>
      <c r="I172" s="59"/>
      <c r="J172" s="59"/>
      <c r="K172" s="59"/>
      <c r="L172" s="59"/>
      <c r="M172" s="59"/>
      <c r="N172" s="59"/>
      <c r="O172" s="59"/>
      <c r="P172" s="59"/>
      <c r="Q172" s="59"/>
      <c r="R172" s="59"/>
      <c r="S172" s="139">
        <v>0.00018378780710668447</v>
      </c>
      <c r="T172" s="59"/>
      <c r="U172" s="59"/>
      <c r="V172" s="59"/>
      <c r="W172" s="59"/>
      <c r="X172" s="59"/>
      <c r="Y172" s="59"/>
      <c r="Z172" s="58">
        <v>25</v>
      </c>
      <c r="AA172" s="59"/>
      <c r="AB172" s="59"/>
      <c r="AC172" s="59"/>
      <c r="AD172" s="59"/>
      <c r="AE172" s="59"/>
      <c r="AF172" s="139">
        <v>0.0006592305461065844</v>
      </c>
      <c r="AG172" s="59"/>
      <c r="AH172" s="59"/>
      <c r="AI172" s="59"/>
      <c r="AJ172" s="1"/>
    </row>
    <row r="173" spans="2:36" ht="11.25" customHeight="1">
      <c r="B173" s="61" t="s">
        <v>1235</v>
      </c>
      <c r="C173" s="59"/>
      <c r="D173" s="59"/>
      <c r="E173" s="59"/>
      <c r="F173" s="59"/>
      <c r="G173" s="141">
        <v>47845.2</v>
      </c>
      <c r="H173" s="59"/>
      <c r="I173" s="59"/>
      <c r="J173" s="59"/>
      <c r="K173" s="59"/>
      <c r="L173" s="59"/>
      <c r="M173" s="59"/>
      <c r="N173" s="59"/>
      <c r="O173" s="59"/>
      <c r="P173" s="59"/>
      <c r="Q173" s="59"/>
      <c r="R173" s="59"/>
      <c r="S173" s="139">
        <v>1.633784101057861E-05</v>
      </c>
      <c r="T173" s="59"/>
      <c r="U173" s="59"/>
      <c r="V173" s="59"/>
      <c r="W173" s="59"/>
      <c r="X173" s="59"/>
      <c r="Y173" s="59"/>
      <c r="Z173" s="58">
        <v>7</v>
      </c>
      <c r="AA173" s="59"/>
      <c r="AB173" s="59"/>
      <c r="AC173" s="59"/>
      <c r="AD173" s="59"/>
      <c r="AE173" s="59"/>
      <c r="AF173" s="139">
        <v>0.00018458455290984362</v>
      </c>
      <c r="AG173" s="59"/>
      <c r="AH173" s="59"/>
      <c r="AI173" s="59"/>
      <c r="AJ173" s="1"/>
    </row>
    <row r="174" spans="2:36" ht="11.25" customHeight="1">
      <c r="B174" s="61" t="s">
        <v>1236</v>
      </c>
      <c r="C174" s="59"/>
      <c r="D174" s="59"/>
      <c r="E174" s="59"/>
      <c r="F174" s="59"/>
      <c r="G174" s="141">
        <v>4014.21</v>
      </c>
      <c r="H174" s="59"/>
      <c r="I174" s="59"/>
      <c r="J174" s="59"/>
      <c r="K174" s="59"/>
      <c r="L174" s="59"/>
      <c r="M174" s="59"/>
      <c r="N174" s="59"/>
      <c r="O174" s="59"/>
      <c r="P174" s="59"/>
      <c r="Q174" s="59"/>
      <c r="R174" s="59"/>
      <c r="S174" s="139">
        <v>1.3707440822292472E-06</v>
      </c>
      <c r="T174" s="59"/>
      <c r="U174" s="59"/>
      <c r="V174" s="59"/>
      <c r="W174" s="59"/>
      <c r="X174" s="59"/>
      <c r="Y174" s="59"/>
      <c r="Z174" s="58">
        <v>2</v>
      </c>
      <c r="AA174" s="59"/>
      <c r="AB174" s="59"/>
      <c r="AC174" s="59"/>
      <c r="AD174" s="59"/>
      <c r="AE174" s="59"/>
      <c r="AF174" s="139">
        <v>5.273844368852675E-05</v>
      </c>
      <c r="AG174" s="59"/>
      <c r="AH174" s="59"/>
      <c r="AI174" s="59"/>
      <c r="AJ174" s="1"/>
    </row>
    <row r="175" spans="2:36" ht="11.25" customHeight="1">
      <c r="B175" s="61" t="s">
        <v>1237</v>
      </c>
      <c r="C175" s="59"/>
      <c r="D175" s="59"/>
      <c r="E175" s="59"/>
      <c r="F175" s="59"/>
      <c r="G175" s="141">
        <v>0</v>
      </c>
      <c r="H175" s="59"/>
      <c r="I175" s="59"/>
      <c r="J175" s="59"/>
      <c r="K175" s="59"/>
      <c r="L175" s="59"/>
      <c r="M175" s="59"/>
      <c r="N175" s="59"/>
      <c r="O175" s="59"/>
      <c r="P175" s="59"/>
      <c r="Q175" s="59"/>
      <c r="R175" s="59"/>
      <c r="S175" s="139">
        <v>0</v>
      </c>
      <c r="T175" s="59"/>
      <c r="U175" s="59"/>
      <c r="V175" s="59"/>
      <c r="W175" s="59"/>
      <c r="X175" s="59"/>
      <c r="Y175" s="59"/>
      <c r="Z175" s="58">
        <v>5</v>
      </c>
      <c r="AA175" s="59"/>
      <c r="AB175" s="59"/>
      <c r="AC175" s="59"/>
      <c r="AD175" s="59"/>
      <c r="AE175" s="59"/>
      <c r="AF175" s="139">
        <v>0.00013184610922131688</v>
      </c>
      <c r="AG175" s="59"/>
      <c r="AH175" s="59"/>
      <c r="AI175" s="59"/>
      <c r="AJ175" s="1"/>
    </row>
    <row r="176" spans="2:36" ht="11.25" customHeight="1">
      <c r="B176" s="147"/>
      <c r="C176" s="143"/>
      <c r="D176" s="143"/>
      <c r="E176" s="143"/>
      <c r="F176" s="143"/>
      <c r="G176" s="144">
        <v>2928489753.880004</v>
      </c>
      <c r="H176" s="143"/>
      <c r="I176" s="143"/>
      <c r="J176" s="143"/>
      <c r="K176" s="143"/>
      <c r="L176" s="143"/>
      <c r="M176" s="143"/>
      <c r="N176" s="143"/>
      <c r="O176" s="143"/>
      <c r="P176" s="143"/>
      <c r="Q176" s="143"/>
      <c r="R176" s="143"/>
      <c r="S176" s="145">
        <v>1</v>
      </c>
      <c r="T176" s="143"/>
      <c r="U176" s="143"/>
      <c r="V176" s="143"/>
      <c r="W176" s="143"/>
      <c r="X176" s="143"/>
      <c r="Y176" s="143"/>
      <c r="Z176" s="146">
        <v>37923</v>
      </c>
      <c r="AA176" s="143"/>
      <c r="AB176" s="143"/>
      <c r="AC176" s="143"/>
      <c r="AD176" s="143"/>
      <c r="AE176" s="143"/>
      <c r="AF176" s="145">
        <v>1</v>
      </c>
      <c r="AG176" s="143"/>
      <c r="AH176" s="143"/>
      <c r="AI176" s="143"/>
      <c r="AJ176" s="1"/>
    </row>
    <row r="177" spans="2:36" ht="9" customHeight="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2:36" ht="18.75" customHeight="1">
      <c r="B178" s="68" t="s">
        <v>1170</v>
      </c>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70"/>
    </row>
    <row r="179" spans="2:36" ht="8.25" customHeight="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2:36" ht="12.75" customHeight="1">
      <c r="B180" s="55"/>
      <c r="C180" s="56"/>
      <c r="D180" s="56"/>
      <c r="E180" s="56"/>
      <c r="F180" s="55" t="s">
        <v>1178</v>
      </c>
      <c r="G180" s="56"/>
      <c r="H180" s="56"/>
      <c r="I180" s="56"/>
      <c r="J180" s="56"/>
      <c r="K180" s="56"/>
      <c r="L180" s="56"/>
      <c r="M180" s="56"/>
      <c r="N180" s="56"/>
      <c r="O180" s="56"/>
      <c r="P180" s="56"/>
      <c r="Q180" s="56"/>
      <c r="R180" s="55" t="s">
        <v>1179</v>
      </c>
      <c r="S180" s="56"/>
      <c r="T180" s="56"/>
      <c r="U180" s="56"/>
      <c r="V180" s="56"/>
      <c r="W180" s="56"/>
      <c r="X180" s="56"/>
      <c r="Y180" s="55" t="s">
        <v>1180</v>
      </c>
      <c r="Z180" s="56"/>
      <c r="AA180" s="56"/>
      <c r="AB180" s="56"/>
      <c r="AC180" s="56"/>
      <c r="AD180" s="56"/>
      <c r="AE180" s="56"/>
      <c r="AF180" s="55" t="s">
        <v>1179</v>
      </c>
      <c r="AG180" s="56"/>
      <c r="AH180" s="56"/>
      <c r="AI180" s="56"/>
      <c r="AJ180" s="1"/>
    </row>
    <row r="181" spans="2:36" ht="11.25" customHeight="1">
      <c r="B181" s="61" t="s">
        <v>1025</v>
      </c>
      <c r="C181" s="59"/>
      <c r="D181" s="59"/>
      <c r="E181" s="59"/>
      <c r="F181" s="141">
        <v>2819582963.2599955</v>
      </c>
      <c r="G181" s="59"/>
      <c r="H181" s="59"/>
      <c r="I181" s="59"/>
      <c r="J181" s="59"/>
      <c r="K181" s="59"/>
      <c r="L181" s="59"/>
      <c r="M181" s="59"/>
      <c r="N181" s="59"/>
      <c r="O181" s="59"/>
      <c r="P181" s="59"/>
      <c r="Q181" s="59"/>
      <c r="R181" s="139">
        <v>0.9628112782447991</v>
      </c>
      <c r="S181" s="59"/>
      <c r="T181" s="59"/>
      <c r="U181" s="59"/>
      <c r="V181" s="59"/>
      <c r="W181" s="59"/>
      <c r="X181" s="59"/>
      <c r="Y181" s="58">
        <v>36435</v>
      </c>
      <c r="Z181" s="59"/>
      <c r="AA181" s="59"/>
      <c r="AB181" s="59"/>
      <c r="AC181" s="59"/>
      <c r="AD181" s="59"/>
      <c r="AE181" s="59"/>
      <c r="AF181" s="139">
        <v>0.9607625978957361</v>
      </c>
      <c r="AG181" s="59"/>
      <c r="AH181" s="59"/>
      <c r="AI181" s="59"/>
      <c r="AJ181" s="1"/>
    </row>
    <row r="182" spans="2:36" ht="11.25" customHeight="1">
      <c r="B182" s="61" t="s">
        <v>1238</v>
      </c>
      <c r="C182" s="59"/>
      <c r="D182" s="59"/>
      <c r="E182" s="59"/>
      <c r="F182" s="141">
        <v>108060.49999999999</v>
      </c>
      <c r="G182" s="59"/>
      <c r="H182" s="59"/>
      <c r="I182" s="59"/>
      <c r="J182" s="59"/>
      <c r="K182" s="59"/>
      <c r="L182" s="59"/>
      <c r="M182" s="59"/>
      <c r="N182" s="59"/>
      <c r="O182" s="59"/>
      <c r="P182" s="59"/>
      <c r="Q182" s="59"/>
      <c r="R182" s="139">
        <v>3.6899736410834005E-05</v>
      </c>
      <c r="S182" s="59"/>
      <c r="T182" s="59"/>
      <c r="U182" s="59"/>
      <c r="V182" s="59"/>
      <c r="W182" s="59"/>
      <c r="X182" s="59"/>
      <c r="Y182" s="58">
        <v>32</v>
      </c>
      <c r="Z182" s="59"/>
      <c r="AA182" s="59"/>
      <c r="AB182" s="59"/>
      <c r="AC182" s="59"/>
      <c r="AD182" s="59"/>
      <c r="AE182" s="59"/>
      <c r="AF182" s="139">
        <v>0.000843815099016428</v>
      </c>
      <c r="AG182" s="59"/>
      <c r="AH182" s="59"/>
      <c r="AI182" s="59"/>
      <c r="AJ182" s="1"/>
    </row>
    <row r="183" spans="2:36" ht="11.25" customHeight="1">
      <c r="B183" s="61" t="s">
        <v>1239</v>
      </c>
      <c r="C183" s="59"/>
      <c r="D183" s="59"/>
      <c r="E183" s="59"/>
      <c r="F183" s="141">
        <v>108798730.11999995</v>
      </c>
      <c r="G183" s="59"/>
      <c r="H183" s="59"/>
      <c r="I183" s="59"/>
      <c r="J183" s="59"/>
      <c r="K183" s="59"/>
      <c r="L183" s="59"/>
      <c r="M183" s="59"/>
      <c r="N183" s="59"/>
      <c r="O183" s="59"/>
      <c r="P183" s="59"/>
      <c r="Q183" s="59"/>
      <c r="R183" s="139">
        <v>0.037151822018790075</v>
      </c>
      <c r="S183" s="59"/>
      <c r="T183" s="59"/>
      <c r="U183" s="59"/>
      <c r="V183" s="59"/>
      <c r="W183" s="59"/>
      <c r="X183" s="59"/>
      <c r="Y183" s="58">
        <v>1456</v>
      </c>
      <c r="Z183" s="59"/>
      <c r="AA183" s="59"/>
      <c r="AB183" s="59"/>
      <c r="AC183" s="59"/>
      <c r="AD183" s="59"/>
      <c r="AE183" s="59"/>
      <c r="AF183" s="139">
        <v>0.038393587005247476</v>
      </c>
      <c r="AG183" s="59"/>
      <c r="AH183" s="59"/>
      <c r="AI183" s="59"/>
      <c r="AJ183" s="1"/>
    </row>
    <row r="184" spans="2:36" ht="12.75" customHeight="1">
      <c r="B184" s="147"/>
      <c r="C184" s="143"/>
      <c r="D184" s="143"/>
      <c r="E184" s="143"/>
      <c r="F184" s="144">
        <v>2928489753.8799953</v>
      </c>
      <c r="G184" s="143"/>
      <c r="H184" s="143"/>
      <c r="I184" s="143"/>
      <c r="J184" s="143"/>
      <c r="K184" s="143"/>
      <c r="L184" s="143"/>
      <c r="M184" s="143"/>
      <c r="N184" s="143"/>
      <c r="O184" s="143"/>
      <c r="P184" s="143"/>
      <c r="Q184" s="143"/>
      <c r="R184" s="145">
        <v>1.0000000000000029</v>
      </c>
      <c r="S184" s="143"/>
      <c r="T184" s="143"/>
      <c r="U184" s="143"/>
      <c r="V184" s="143"/>
      <c r="W184" s="143"/>
      <c r="X184" s="143"/>
      <c r="Y184" s="146">
        <v>37923</v>
      </c>
      <c r="Z184" s="143"/>
      <c r="AA184" s="143"/>
      <c r="AB184" s="143"/>
      <c r="AC184" s="143"/>
      <c r="AD184" s="143"/>
      <c r="AE184" s="143"/>
      <c r="AF184" s="145">
        <v>1</v>
      </c>
      <c r="AG184" s="143"/>
      <c r="AH184" s="143"/>
      <c r="AI184" s="143"/>
      <c r="AJ184" s="1"/>
    </row>
    <row r="185" spans="2:36" ht="9" customHeight="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2:36" ht="18.75" customHeight="1">
      <c r="B186" s="68" t="s">
        <v>1171</v>
      </c>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70"/>
    </row>
    <row r="187" spans="2:36" ht="8.25"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2:36" ht="12.75" customHeight="1">
      <c r="B188" s="55"/>
      <c r="C188" s="56"/>
      <c r="D188" s="56"/>
      <c r="E188" s="56"/>
      <c r="F188" s="55" t="s">
        <v>1178</v>
      </c>
      <c r="G188" s="56"/>
      <c r="H188" s="56"/>
      <c r="I188" s="56"/>
      <c r="J188" s="56"/>
      <c r="K188" s="56"/>
      <c r="L188" s="56"/>
      <c r="M188" s="56"/>
      <c r="N188" s="56"/>
      <c r="O188" s="56"/>
      <c r="P188" s="56"/>
      <c r="Q188" s="56"/>
      <c r="R188" s="55" t="s">
        <v>1179</v>
      </c>
      <c r="S188" s="56"/>
      <c r="T188" s="56"/>
      <c r="U188" s="56"/>
      <c r="V188" s="56"/>
      <c r="W188" s="56"/>
      <c r="X188" s="56"/>
      <c r="Y188" s="55" t="s">
        <v>1180</v>
      </c>
      <c r="Z188" s="56"/>
      <c r="AA188" s="56"/>
      <c r="AB188" s="56"/>
      <c r="AC188" s="56"/>
      <c r="AD188" s="56"/>
      <c r="AE188" s="56"/>
      <c r="AF188" s="55" t="s">
        <v>1179</v>
      </c>
      <c r="AG188" s="56"/>
      <c r="AH188" s="56"/>
      <c r="AI188" s="56"/>
      <c r="AJ188" s="56"/>
    </row>
    <row r="189" spans="2:36" ht="12" customHeight="1">
      <c r="B189" s="61" t="s">
        <v>1240</v>
      </c>
      <c r="C189" s="59"/>
      <c r="D189" s="59"/>
      <c r="E189" s="59"/>
      <c r="F189" s="141">
        <v>46942269.89000002</v>
      </c>
      <c r="G189" s="59"/>
      <c r="H189" s="59"/>
      <c r="I189" s="59"/>
      <c r="J189" s="59"/>
      <c r="K189" s="59"/>
      <c r="L189" s="59"/>
      <c r="M189" s="59"/>
      <c r="N189" s="59"/>
      <c r="O189" s="59"/>
      <c r="P189" s="59"/>
      <c r="Q189" s="59"/>
      <c r="R189" s="139">
        <v>0.016029514813157737</v>
      </c>
      <c r="S189" s="59"/>
      <c r="T189" s="59"/>
      <c r="U189" s="59"/>
      <c r="V189" s="59"/>
      <c r="W189" s="59"/>
      <c r="X189" s="59"/>
      <c r="Y189" s="58">
        <v>797</v>
      </c>
      <c r="Z189" s="59"/>
      <c r="AA189" s="59"/>
      <c r="AB189" s="59"/>
      <c r="AC189" s="59"/>
      <c r="AD189" s="59"/>
      <c r="AE189" s="59"/>
      <c r="AF189" s="139">
        <v>0.021016269809877912</v>
      </c>
      <c r="AG189" s="59"/>
      <c r="AH189" s="59"/>
      <c r="AI189" s="59"/>
      <c r="AJ189" s="59"/>
    </row>
    <row r="190" spans="2:36" ht="12" customHeight="1">
      <c r="B190" s="61" t="s">
        <v>1241</v>
      </c>
      <c r="C190" s="59"/>
      <c r="D190" s="59"/>
      <c r="E190" s="59"/>
      <c r="F190" s="141">
        <v>19764578.089999996</v>
      </c>
      <c r="G190" s="59"/>
      <c r="H190" s="59"/>
      <c r="I190" s="59"/>
      <c r="J190" s="59"/>
      <c r="K190" s="59"/>
      <c r="L190" s="59"/>
      <c r="M190" s="59"/>
      <c r="N190" s="59"/>
      <c r="O190" s="59"/>
      <c r="P190" s="59"/>
      <c r="Q190" s="59"/>
      <c r="R190" s="139">
        <v>0.006749068547640861</v>
      </c>
      <c r="S190" s="59"/>
      <c r="T190" s="59"/>
      <c r="U190" s="59"/>
      <c r="V190" s="59"/>
      <c r="W190" s="59"/>
      <c r="X190" s="59"/>
      <c r="Y190" s="58">
        <v>223</v>
      </c>
      <c r="Z190" s="59"/>
      <c r="AA190" s="59"/>
      <c r="AB190" s="59"/>
      <c r="AC190" s="59"/>
      <c r="AD190" s="59"/>
      <c r="AE190" s="59"/>
      <c r="AF190" s="139">
        <v>0.005880336471270732</v>
      </c>
      <c r="AG190" s="59"/>
      <c r="AH190" s="59"/>
      <c r="AI190" s="59"/>
      <c r="AJ190" s="59"/>
    </row>
    <row r="191" spans="2:36" ht="12" customHeight="1">
      <c r="B191" s="61" t="s">
        <v>1242</v>
      </c>
      <c r="C191" s="59"/>
      <c r="D191" s="59"/>
      <c r="E191" s="59"/>
      <c r="F191" s="141">
        <v>5266243.81</v>
      </c>
      <c r="G191" s="59"/>
      <c r="H191" s="59"/>
      <c r="I191" s="59"/>
      <c r="J191" s="59"/>
      <c r="K191" s="59"/>
      <c r="L191" s="59"/>
      <c r="M191" s="59"/>
      <c r="N191" s="59"/>
      <c r="O191" s="59"/>
      <c r="P191" s="59"/>
      <c r="Q191" s="59"/>
      <c r="R191" s="139">
        <v>0.001798279745736752</v>
      </c>
      <c r="S191" s="59"/>
      <c r="T191" s="59"/>
      <c r="U191" s="59"/>
      <c r="V191" s="59"/>
      <c r="W191" s="59"/>
      <c r="X191" s="59"/>
      <c r="Y191" s="58">
        <v>60</v>
      </c>
      <c r="Z191" s="59"/>
      <c r="AA191" s="59"/>
      <c r="AB191" s="59"/>
      <c r="AC191" s="59"/>
      <c r="AD191" s="59"/>
      <c r="AE191" s="59"/>
      <c r="AF191" s="139">
        <v>0.0015821533106558025</v>
      </c>
      <c r="AG191" s="59"/>
      <c r="AH191" s="59"/>
      <c r="AI191" s="59"/>
      <c r="AJ191" s="59"/>
    </row>
    <row r="192" spans="2:36" ht="12" customHeight="1">
      <c r="B192" s="61" t="s">
        <v>1243</v>
      </c>
      <c r="C192" s="59"/>
      <c r="D192" s="59"/>
      <c r="E192" s="59"/>
      <c r="F192" s="141">
        <v>6051503.910000001</v>
      </c>
      <c r="G192" s="59"/>
      <c r="H192" s="59"/>
      <c r="I192" s="59"/>
      <c r="J192" s="59"/>
      <c r="K192" s="59"/>
      <c r="L192" s="59"/>
      <c r="M192" s="59"/>
      <c r="N192" s="59"/>
      <c r="O192" s="59"/>
      <c r="P192" s="59"/>
      <c r="Q192" s="59"/>
      <c r="R192" s="139">
        <v>0.002066424819134943</v>
      </c>
      <c r="S192" s="59"/>
      <c r="T192" s="59"/>
      <c r="U192" s="59"/>
      <c r="V192" s="59"/>
      <c r="W192" s="59"/>
      <c r="X192" s="59"/>
      <c r="Y192" s="58">
        <v>62</v>
      </c>
      <c r="Z192" s="59"/>
      <c r="AA192" s="59"/>
      <c r="AB192" s="59"/>
      <c r="AC192" s="59"/>
      <c r="AD192" s="59"/>
      <c r="AE192" s="59"/>
      <c r="AF192" s="139">
        <v>0.0016348917543443293</v>
      </c>
      <c r="AG192" s="59"/>
      <c r="AH192" s="59"/>
      <c r="AI192" s="59"/>
      <c r="AJ192" s="59"/>
    </row>
    <row r="193" spans="2:36" ht="12" customHeight="1">
      <c r="B193" s="61" t="s">
        <v>1244</v>
      </c>
      <c r="C193" s="59"/>
      <c r="D193" s="59"/>
      <c r="E193" s="59"/>
      <c r="F193" s="141">
        <v>7879024.610000001</v>
      </c>
      <c r="G193" s="59"/>
      <c r="H193" s="59"/>
      <c r="I193" s="59"/>
      <c r="J193" s="59"/>
      <c r="K193" s="59"/>
      <c r="L193" s="59"/>
      <c r="M193" s="59"/>
      <c r="N193" s="59"/>
      <c r="O193" s="59"/>
      <c r="P193" s="59"/>
      <c r="Q193" s="59"/>
      <c r="R193" s="139">
        <v>0.0026904736817197255</v>
      </c>
      <c r="S193" s="59"/>
      <c r="T193" s="59"/>
      <c r="U193" s="59"/>
      <c r="V193" s="59"/>
      <c r="W193" s="59"/>
      <c r="X193" s="59"/>
      <c r="Y193" s="58">
        <v>80</v>
      </c>
      <c r="Z193" s="59"/>
      <c r="AA193" s="59"/>
      <c r="AB193" s="59"/>
      <c r="AC193" s="59"/>
      <c r="AD193" s="59"/>
      <c r="AE193" s="59"/>
      <c r="AF193" s="139">
        <v>0.00210953774754107</v>
      </c>
      <c r="AG193" s="59"/>
      <c r="AH193" s="59"/>
      <c r="AI193" s="59"/>
      <c r="AJ193" s="59"/>
    </row>
    <row r="194" spans="2:36" ht="12" customHeight="1">
      <c r="B194" s="61" t="s">
        <v>1245</v>
      </c>
      <c r="C194" s="59"/>
      <c r="D194" s="59"/>
      <c r="E194" s="59"/>
      <c r="F194" s="141">
        <v>1453442.62</v>
      </c>
      <c r="G194" s="59"/>
      <c r="H194" s="59"/>
      <c r="I194" s="59"/>
      <c r="J194" s="59"/>
      <c r="K194" s="59"/>
      <c r="L194" s="59"/>
      <c r="M194" s="59"/>
      <c r="N194" s="59"/>
      <c r="O194" s="59"/>
      <c r="P194" s="59"/>
      <c r="Q194" s="59"/>
      <c r="R194" s="139">
        <v>0.0004963113215862595</v>
      </c>
      <c r="S194" s="59"/>
      <c r="T194" s="59"/>
      <c r="U194" s="59"/>
      <c r="V194" s="59"/>
      <c r="W194" s="59"/>
      <c r="X194" s="59"/>
      <c r="Y194" s="58">
        <v>18</v>
      </c>
      <c r="Z194" s="59"/>
      <c r="AA194" s="59"/>
      <c r="AB194" s="59"/>
      <c r="AC194" s="59"/>
      <c r="AD194" s="59"/>
      <c r="AE194" s="59"/>
      <c r="AF194" s="139">
        <v>0.00047464599319674077</v>
      </c>
      <c r="AG194" s="59"/>
      <c r="AH194" s="59"/>
      <c r="AI194" s="59"/>
      <c r="AJ194" s="59"/>
    </row>
    <row r="195" spans="2:36" ht="12" customHeight="1">
      <c r="B195" s="61" t="s">
        <v>1246</v>
      </c>
      <c r="C195" s="59"/>
      <c r="D195" s="59"/>
      <c r="E195" s="59"/>
      <c r="F195" s="141">
        <v>4358992.61</v>
      </c>
      <c r="G195" s="59"/>
      <c r="H195" s="59"/>
      <c r="I195" s="59"/>
      <c r="J195" s="59"/>
      <c r="K195" s="59"/>
      <c r="L195" s="59"/>
      <c r="M195" s="59"/>
      <c r="N195" s="59"/>
      <c r="O195" s="59"/>
      <c r="P195" s="59"/>
      <c r="Q195" s="59"/>
      <c r="R195" s="139">
        <v>0.0014884780130183875</v>
      </c>
      <c r="S195" s="59"/>
      <c r="T195" s="59"/>
      <c r="U195" s="59"/>
      <c r="V195" s="59"/>
      <c r="W195" s="59"/>
      <c r="X195" s="59"/>
      <c r="Y195" s="58">
        <v>45</v>
      </c>
      <c r="Z195" s="59"/>
      <c r="AA195" s="59"/>
      <c r="AB195" s="59"/>
      <c r="AC195" s="59"/>
      <c r="AD195" s="59"/>
      <c r="AE195" s="59"/>
      <c r="AF195" s="139">
        <v>0.0011866149829918519</v>
      </c>
      <c r="AG195" s="59"/>
      <c r="AH195" s="59"/>
      <c r="AI195" s="59"/>
      <c r="AJ195" s="59"/>
    </row>
    <row r="196" spans="2:36" ht="12" customHeight="1">
      <c r="B196" s="61" t="s">
        <v>1247</v>
      </c>
      <c r="C196" s="59"/>
      <c r="D196" s="59"/>
      <c r="E196" s="59"/>
      <c r="F196" s="141">
        <v>7507257.009999999</v>
      </c>
      <c r="G196" s="59"/>
      <c r="H196" s="59"/>
      <c r="I196" s="59"/>
      <c r="J196" s="59"/>
      <c r="K196" s="59"/>
      <c r="L196" s="59"/>
      <c r="M196" s="59"/>
      <c r="N196" s="59"/>
      <c r="O196" s="59"/>
      <c r="P196" s="59"/>
      <c r="Q196" s="59"/>
      <c r="R196" s="139">
        <v>0.0025635251071148657</v>
      </c>
      <c r="S196" s="59"/>
      <c r="T196" s="59"/>
      <c r="U196" s="59"/>
      <c r="V196" s="59"/>
      <c r="W196" s="59"/>
      <c r="X196" s="59"/>
      <c r="Y196" s="58">
        <v>63</v>
      </c>
      <c r="Z196" s="59"/>
      <c r="AA196" s="59"/>
      <c r="AB196" s="59"/>
      <c r="AC196" s="59"/>
      <c r="AD196" s="59"/>
      <c r="AE196" s="59"/>
      <c r="AF196" s="139">
        <v>0.0016612609761885928</v>
      </c>
      <c r="AG196" s="59"/>
      <c r="AH196" s="59"/>
      <c r="AI196" s="59"/>
      <c r="AJ196" s="59"/>
    </row>
    <row r="197" spans="2:36" ht="12" customHeight="1">
      <c r="B197" s="61" t="s">
        <v>1248</v>
      </c>
      <c r="C197" s="59"/>
      <c r="D197" s="59"/>
      <c r="E197" s="59"/>
      <c r="F197" s="141">
        <v>4313759.8</v>
      </c>
      <c r="G197" s="59"/>
      <c r="H197" s="59"/>
      <c r="I197" s="59"/>
      <c r="J197" s="59"/>
      <c r="K197" s="59"/>
      <c r="L197" s="59"/>
      <c r="M197" s="59"/>
      <c r="N197" s="59"/>
      <c r="O197" s="59"/>
      <c r="P197" s="59"/>
      <c r="Q197" s="59"/>
      <c r="R197" s="139">
        <v>0.0014730322324961673</v>
      </c>
      <c r="S197" s="59"/>
      <c r="T197" s="59"/>
      <c r="U197" s="59"/>
      <c r="V197" s="59"/>
      <c r="W197" s="59"/>
      <c r="X197" s="59"/>
      <c r="Y197" s="58">
        <v>43</v>
      </c>
      <c r="Z197" s="59"/>
      <c r="AA197" s="59"/>
      <c r="AB197" s="59"/>
      <c r="AC197" s="59"/>
      <c r="AD197" s="59"/>
      <c r="AE197" s="59"/>
      <c r="AF197" s="139">
        <v>0.0011338765393033251</v>
      </c>
      <c r="AG197" s="59"/>
      <c r="AH197" s="59"/>
      <c r="AI197" s="59"/>
      <c r="AJ197" s="59"/>
    </row>
    <row r="198" spans="2:36" ht="12" customHeight="1">
      <c r="B198" s="61" t="s">
        <v>1249</v>
      </c>
      <c r="C198" s="59"/>
      <c r="D198" s="59"/>
      <c r="E198" s="59"/>
      <c r="F198" s="141">
        <v>1557927.83</v>
      </c>
      <c r="G198" s="59"/>
      <c r="H198" s="59"/>
      <c r="I198" s="59"/>
      <c r="J198" s="59"/>
      <c r="K198" s="59"/>
      <c r="L198" s="59"/>
      <c r="M198" s="59"/>
      <c r="N198" s="59"/>
      <c r="O198" s="59"/>
      <c r="P198" s="59"/>
      <c r="Q198" s="59"/>
      <c r="R198" s="139">
        <v>0.0005319901932167873</v>
      </c>
      <c r="S198" s="59"/>
      <c r="T198" s="59"/>
      <c r="U198" s="59"/>
      <c r="V198" s="59"/>
      <c r="W198" s="59"/>
      <c r="X198" s="59"/>
      <c r="Y198" s="58">
        <v>15</v>
      </c>
      <c r="Z198" s="59"/>
      <c r="AA198" s="59"/>
      <c r="AB198" s="59"/>
      <c r="AC198" s="59"/>
      <c r="AD198" s="59"/>
      <c r="AE198" s="59"/>
      <c r="AF198" s="139">
        <v>0.0003955383276639506</v>
      </c>
      <c r="AG198" s="59"/>
      <c r="AH198" s="59"/>
      <c r="AI198" s="59"/>
      <c r="AJ198" s="59"/>
    </row>
    <row r="199" spans="2:36" ht="12" customHeight="1">
      <c r="B199" s="61" t="s">
        <v>1250</v>
      </c>
      <c r="C199" s="59"/>
      <c r="D199" s="59"/>
      <c r="E199" s="59"/>
      <c r="F199" s="141">
        <v>207213</v>
      </c>
      <c r="G199" s="59"/>
      <c r="H199" s="59"/>
      <c r="I199" s="59"/>
      <c r="J199" s="59"/>
      <c r="K199" s="59"/>
      <c r="L199" s="59"/>
      <c r="M199" s="59"/>
      <c r="N199" s="59"/>
      <c r="O199" s="59"/>
      <c r="P199" s="59"/>
      <c r="Q199" s="59"/>
      <c r="R199" s="139">
        <v>7.075763189045165E-05</v>
      </c>
      <c r="S199" s="59"/>
      <c r="T199" s="59"/>
      <c r="U199" s="59"/>
      <c r="V199" s="59"/>
      <c r="W199" s="59"/>
      <c r="X199" s="59"/>
      <c r="Y199" s="58">
        <v>8</v>
      </c>
      <c r="Z199" s="59"/>
      <c r="AA199" s="59"/>
      <c r="AB199" s="59"/>
      <c r="AC199" s="59"/>
      <c r="AD199" s="59"/>
      <c r="AE199" s="59"/>
      <c r="AF199" s="139">
        <v>0.000210953774754107</v>
      </c>
      <c r="AG199" s="59"/>
      <c r="AH199" s="59"/>
      <c r="AI199" s="59"/>
      <c r="AJ199" s="59"/>
    </row>
    <row r="200" spans="2:36" ht="12" customHeight="1">
      <c r="B200" s="61" t="s">
        <v>1251</v>
      </c>
      <c r="C200" s="59"/>
      <c r="D200" s="59"/>
      <c r="E200" s="59"/>
      <c r="F200" s="141">
        <v>2823187540.6999946</v>
      </c>
      <c r="G200" s="59"/>
      <c r="H200" s="59"/>
      <c r="I200" s="59"/>
      <c r="J200" s="59"/>
      <c r="K200" s="59"/>
      <c r="L200" s="59"/>
      <c r="M200" s="59"/>
      <c r="N200" s="59"/>
      <c r="O200" s="59"/>
      <c r="P200" s="59"/>
      <c r="Q200" s="59"/>
      <c r="R200" s="139">
        <v>0.9640421438932871</v>
      </c>
      <c r="S200" s="59"/>
      <c r="T200" s="59"/>
      <c r="U200" s="59"/>
      <c r="V200" s="59"/>
      <c r="W200" s="59"/>
      <c r="X200" s="59"/>
      <c r="Y200" s="58">
        <v>36509</v>
      </c>
      <c r="Z200" s="59"/>
      <c r="AA200" s="59"/>
      <c r="AB200" s="59"/>
      <c r="AC200" s="59"/>
      <c r="AD200" s="59"/>
      <c r="AE200" s="59"/>
      <c r="AF200" s="139">
        <v>0.9627139203122116</v>
      </c>
      <c r="AG200" s="59"/>
      <c r="AH200" s="59"/>
      <c r="AI200" s="59"/>
      <c r="AJ200" s="59"/>
    </row>
    <row r="201" spans="2:36" ht="12.75" customHeight="1">
      <c r="B201" s="147"/>
      <c r="C201" s="143"/>
      <c r="D201" s="143"/>
      <c r="E201" s="143"/>
      <c r="F201" s="144">
        <v>2928489753.8799944</v>
      </c>
      <c r="G201" s="143"/>
      <c r="H201" s="143"/>
      <c r="I201" s="143"/>
      <c r="J201" s="143"/>
      <c r="K201" s="143"/>
      <c r="L201" s="143"/>
      <c r="M201" s="143"/>
      <c r="N201" s="143"/>
      <c r="O201" s="143"/>
      <c r="P201" s="143"/>
      <c r="Q201" s="143"/>
      <c r="R201" s="145">
        <v>1.0000000000000033</v>
      </c>
      <c r="S201" s="143"/>
      <c r="T201" s="143"/>
      <c r="U201" s="143"/>
      <c r="V201" s="143"/>
      <c r="W201" s="143"/>
      <c r="X201" s="143"/>
      <c r="Y201" s="146">
        <v>37923</v>
      </c>
      <c r="Z201" s="143"/>
      <c r="AA201" s="143"/>
      <c r="AB201" s="143"/>
      <c r="AC201" s="143"/>
      <c r="AD201" s="143"/>
      <c r="AE201" s="143"/>
      <c r="AF201" s="145">
        <v>1</v>
      </c>
      <c r="AG201" s="143"/>
      <c r="AH201" s="143"/>
      <c r="AI201" s="143"/>
      <c r="AJ201" s="143"/>
    </row>
    <row r="202" spans="2:36" ht="9" customHeight="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row>
    <row r="203" spans="2:36" ht="18.75" customHeight="1">
      <c r="B203" s="68" t="s">
        <v>1172</v>
      </c>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70"/>
    </row>
    <row r="204" spans="2:36" ht="8.25" customHeight="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2:36" ht="12" customHeight="1">
      <c r="B205" s="55"/>
      <c r="C205" s="56"/>
      <c r="D205" s="56"/>
      <c r="E205" s="55" t="s">
        <v>1178</v>
      </c>
      <c r="F205" s="56"/>
      <c r="G205" s="56"/>
      <c r="H205" s="56"/>
      <c r="I205" s="56"/>
      <c r="J205" s="56"/>
      <c r="K205" s="56"/>
      <c r="L205" s="56"/>
      <c r="M205" s="56"/>
      <c r="N205" s="56"/>
      <c r="O205" s="56"/>
      <c r="P205" s="56"/>
      <c r="Q205" s="55" t="s">
        <v>1179</v>
      </c>
      <c r="R205" s="56"/>
      <c r="S205" s="56"/>
      <c r="T205" s="56"/>
      <c r="U205" s="56"/>
      <c r="V205" s="56"/>
      <c r="W205" s="56"/>
      <c r="X205" s="55" t="s">
        <v>1180</v>
      </c>
      <c r="Y205" s="56"/>
      <c r="Z205" s="56"/>
      <c r="AA205" s="56"/>
      <c r="AB205" s="56"/>
      <c r="AC205" s="56"/>
      <c r="AD205" s="56"/>
      <c r="AE205" s="55" t="s">
        <v>1179</v>
      </c>
      <c r="AF205" s="56"/>
      <c r="AG205" s="56"/>
      <c r="AH205" s="56"/>
      <c r="AI205" s="56"/>
      <c r="AJ205" s="1"/>
    </row>
    <row r="206" spans="2:36" ht="12" customHeight="1">
      <c r="B206" s="61" t="s">
        <v>1252</v>
      </c>
      <c r="C206" s="59"/>
      <c r="D206" s="59"/>
      <c r="E206" s="141">
        <v>2928489753.8799925</v>
      </c>
      <c r="F206" s="59"/>
      <c r="G206" s="59"/>
      <c r="H206" s="59"/>
      <c r="I206" s="59"/>
      <c r="J206" s="59"/>
      <c r="K206" s="59"/>
      <c r="L206" s="59"/>
      <c r="M206" s="59"/>
      <c r="N206" s="59"/>
      <c r="O206" s="59"/>
      <c r="P206" s="59"/>
      <c r="Q206" s="139">
        <v>1</v>
      </c>
      <c r="R206" s="59"/>
      <c r="S206" s="59"/>
      <c r="T206" s="59"/>
      <c r="U206" s="59"/>
      <c r="V206" s="59"/>
      <c r="W206" s="59"/>
      <c r="X206" s="58">
        <v>37918</v>
      </c>
      <c r="Y206" s="59"/>
      <c r="Z206" s="59"/>
      <c r="AA206" s="59"/>
      <c r="AB206" s="59"/>
      <c r="AC206" s="59"/>
      <c r="AD206" s="59"/>
      <c r="AE206" s="139">
        <v>0.9998681538907787</v>
      </c>
      <c r="AF206" s="59"/>
      <c r="AG206" s="59"/>
      <c r="AH206" s="59"/>
      <c r="AI206" s="59"/>
      <c r="AJ206" s="1"/>
    </row>
    <row r="207" spans="2:36" ht="12" customHeight="1">
      <c r="B207" s="61" t="s">
        <v>1253</v>
      </c>
      <c r="C207" s="59"/>
      <c r="D207" s="59"/>
      <c r="E207" s="141">
        <v>0</v>
      </c>
      <c r="F207" s="59"/>
      <c r="G207" s="59"/>
      <c r="H207" s="59"/>
      <c r="I207" s="59"/>
      <c r="J207" s="59"/>
      <c r="K207" s="59"/>
      <c r="L207" s="59"/>
      <c r="M207" s="59"/>
      <c r="N207" s="59"/>
      <c r="O207" s="59"/>
      <c r="P207" s="59"/>
      <c r="Q207" s="139">
        <v>0</v>
      </c>
      <c r="R207" s="59"/>
      <c r="S207" s="59"/>
      <c r="T207" s="59"/>
      <c r="U207" s="59"/>
      <c r="V207" s="59"/>
      <c r="W207" s="59"/>
      <c r="X207" s="58">
        <v>5</v>
      </c>
      <c r="Y207" s="59"/>
      <c r="Z207" s="59"/>
      <c r="AA207" s="59"/>
      <c r="AB207" s="59"/>
      <c r="AC207" s="59"/>
      <c r="AD207" s="59"/>
      <c r="AE207" s="139">
        <v>0.00013184610922131688</v>
      </c>
      <c r="AF207" s="59"/>
      <c r="AG207" s="59"/>
      <c r="AH207" s="59"/>
      <c r="AI207" s="59"/>
      <c r="AJ207" s="1"/>
    </row>
    <row r="208" spans="2:36" ht="12" customHeight="1">
      <c r="B208" s="147"/>
      <c r="C208" s="143"/>
      <c r="D208" s="143"/>
      <c r="E208" s="144">
        <v>2928489753.8799925</v>
      </c>
      <c r="F208" s="143"/>
      <c r="G208" s="143"/>
      <c r="H208" s="143"/>
      <c r="I208" s="143"/>
      <c r="J208" s="143"/>
      <c r="K208" s="143"/>
      <c r="L208" s="143"/>
      <c r="M208" s="143"/>
      <c r="N208" s="143"/>
      <c r="O208" s="143"/>
      <c r="P208" s="143"/>
      <c r="Q208" s="145">
        <v>1.000000000000004</v>
      </c>
      <c r="R208" s="143"/>
      <c r="S208" s="143"/>
      <c r="T208" s="143"/>
      <c r="U208" s="143"/>
      <c r="V208" s="143"/>
      <c r="W208" s="143"/>
      <c r="X208" s="146">
        <v>37923</v>
      </c>
      <c r="Y208" s="143"/>
      <c r="Z208" s="143"/>
      <c r="AA208" s="143"/>
      <c r="AB208" s="143"/>
      <c r="AC208" s="143"/>
      <c r="AD208" s="143"/>
      <c r="AE208" s="145">
        <v>1</v>
      </c>
      <c r="AF208" s="143"/>
      <c r="AG208" s="143"/>
      <c r="AH208" s="143"/>
      <c r="AI208" s="143"/>
      <c r="AJ208" s="1"/>
    </row>
    <row r="209" spans="2:36" ht="16.5" customHeight="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row>
    <row r="210" spans="2:36" ht="18.75" customHeight="1">
      <c r="B210" s="68" t="s">
        <v>1173</v>
      </c>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70"/>
    </row>
    <row r="211" spans="2:36" ht="6.75" customHeight="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row>
    <row r="212" spans="2:36" ht="13.5" customHeight="1">
      <c r="B212" s="55"/>
      <c r="C212" s="56"/>
      <c r="D212" s="55" t="s">
        <v>1178</v>
      </c>
      <c r="E212" s="56"/>
      <c r="F212" s="56"/>
      <c r="G212" s="56"/>
      <c r="H212" s="56"/>
      <c r="I212" s="56"/>
      <c r="J212" s="56"/>
      <c r="K212" s="56"/>
      <c r="L212" s="56"/>
      <c r="M212" s="56"/>
      <c r="N212" s="56"/>
      <c r="O212" s="56"/>
      <c r="P212" s="55" t="s">
        <v>1179</v>
      </c>
      <c r="Q212" s="56"/>
      <c r="R212" s="56"/>
      <c r="S212" s="56"/>
      <c r="T212" s="56"/>
      <c r="U212" s="56"/>
      <c r="V212" s="56"/>
      <c r="W212" s="55" t="s">
        <v>1180</v>
      </c>
      <c r="X212" s="56"/>
      <c r="Y212" s="56"/>
      <c r="Z212" s="56"/>
      <c r="AA212" s="56"/>
      <c r="AB212" s="56"/>
      <c r="AC212" s="56"/>
      <c r="AD212" s="55" t="s">
        <v>1179</v>
      </c>
      <c r="AE212" s="56"/>
      <c r="AF212" s="56"/>
      <c r="AG212" s="56"/>
      <c r="AH212" s="56"/>
      <c r="AI212" s="56"/>
      <c r="AJ212" s="1"/>
    </row>
    <row r="213" spans="2:36" ht="12" customHeight="1">
      <c r="B213" s="61" t="s">
        <v>1254</v>
      </c>
      <c r="C213" s="59"/>
      <c r="D213" s="141">
        <v>2806892470.639994</v>
      </c>
      <c r="E213" s="59"/>
      <c r="F213" s="59"/>
      <c r="G213" s="59"/>
      <c r="H213" s="59"/>
      <c r="I213" s="59"/>
      <c r="J213" s="59"/>
      <c r="K213" s="59"/>
      <c r="L213" s="59"/>
      <c r="M213" s="59"/>
      <c r="N213" s="59"/>
      <c r="O213" s="59"/>
      <c r="P213" s="139">
        <v>0.9584778184458751</v>
      </c>
      <c r="Q213" s="59"/>
      <c r="R213" s="59"/>
      <c r="S213" s="59"/>
      <c r="T213" s="59"/>
      <c r="U213" s="59"/>
      <c r="V213" s="59"/>
      <c r="W213" s="58">
        <v>36503</v>
      </c>
      <c r="X213" s="59"/>
      <c r="Y213" s="59"/>
      <c r="Z213" s="59"/>
      <c r="AA213" s="59"/>
      <c r="AB213" s="59"/>
      <c r="AC213" s="59"/>
      <c r="AD213" s="139">
        <v>0.962555704981146</v>
      </c>
      <c r="AE213" s="59"/>
      <c r="AF213" s="59"/>
      <c r="AG213" s="59"/>
      <c r="AH213" s="59"/>
      <c r="AI213" s="59"/>
      <c r="AJ213" s="1"/>
    </row>
    <row r="214" spans="2:36" ht="12" customHeight="1">
      <c r="B214" s="61" t="s">
        <v>1255</v>
      </c>
      <c r="C214" s="59"/>
      <c r="D214" s="141">
        <v>60657581.54</v>
      </c>
      <c r="E214" s="59"/>
      <c r="F214" s="59"/>
      <c r="G214" s="59"/>
      <c r="H214" s="59"/>
      <c r="I214" s="59"/>
      <c r="J214" s="59"/>
      <c r="K214" s="59"/>
      <c r="L214" s="59"/>
      <c r="M214" s="59"/>
      <c r="N214" s="59"/>
      <c r="O214" s="59"/>
      <c r="P214" s="139">
        <v>0.020712922577118115</v>
      </c>
      <c r="Q214" s="59"/>
      <c r="R214" s="59"/>
      <c r="S214" s="59"/>
      <c r="T214" s="59"/>
      <c r="U214" s="59"/>
      <c r="V214" s="59"/>
      <c r="W214" s="58">
        <v>368</v>
      </c>
      <c r="X214" s="59"/>
      <c r="Y214" s="59"/>
      <c r="Z214" s="59"/>
      <c r="AA214" s="59"/>
      <c r="AB214" s="59"/>
      <c r="AC214" s="59"/>
      <c r="AD214" s="139">
        <v>0.009703873638688923</v>
      </c>
      <c r="AE214" s="59"/>
      <c r="AF214" s="59"/>
      <c r="AG214" s="59"/>
      <c r="AH214" s="59"/>
      <c r="AI214" s="59"/>
      <c r="AJ214" s="1"/>
    </row>
    <row r="215" spans="2:36" ht="12" customHeight="1">
      <c r="B215" s="61" t="s">
        <v>1256</v>
      </c>
      <c r="C215" s="59"/>
      <c r="D215" s="141">
        <v>60939701.7</v>
      </c>
      <c r="E215" s="59"/>
      <c r="F215" s="59"/>
      <c r="G215" s="59"/>
      <c r="H215" s="59"/>
      <c r="I215" s="59"/>
      <c r="J215" s="59"/>
      <c r="K215" s="59"/>
      <c r="L215" s="59"/>
      <c r="M215" s="59"/>
      <c r="N215" s="59"/>
      <c r="O215" s="59"/>
      <c r="P215" s="139">
        <v>0.020809258977006903</v>
      </c>
      <c r="Q215" s="59"/>
      <c r="R215" s="59"/>
      <c r="S215" s="59"/>
      <c r="T215" s="59"/>
      <c r="U215" s="59"/>
      <c r="V215" s="59"/>
      <c r="W215" s="58">
        <v>1052</v>
      </c>
      <c r="X215" s="59"/>
      <c r="Y215" s="59"/>
      <c r="Z215" s="59"/>
      <c r="AA215" s="59"/>
      <c r="AB215" s="59"/>
      <c r="AC215" s="59"/>
      <c r="AD215" s="139">
        <v>0.02774042138016507</v>
      </c>
      <c r="AE215" s="59"/>
      <c r="AF215" s="59"/>
      <c r="AG215" s="59"/>
      <c r="AH215" s="59"/>
      <c r="AI215" s="59"/>
      <c r="AJ215" s="1"/>
    </row>
    <row r="216" spans="2:36" ht="12" customHeight="1">
      <c r="B216" s="147"/>
      <c r="C216" s="143"/>
      <c r="D216" s="144">
        <v>2928489753.879994</v>
      </c>
      <c r="E216" s="143"/>
      <c r="F216" s="143"/>
      <c r="G216" s="143"/>
      <c r="H216" s="143"/>
      <c r="I216" s="143"/>
      <c r="J216" s="143"/>
      <c r="K216" s="143"/>
      <c r="L216" s="143"/>
      <c r="M216" s="143"/>
      <c r="N216" s="143"/>
      <c r="O216" s="143"/>
      <c r="P216" s="145">
        <v>1.0000000000000033</v>
      </c>
      <c r="Q216" s="143"/>
      <c r="R216" s="143"/>
      <c r="S216" s="143"/>
      <c r="T216" s="143"/>
      <c r="U216" s="143"/>
      <c r="V216" s="143"/>
      <c r="W216" s="146">
        <v>37923</v>
      </c>
      <c r="X216" s="143"/>
      <c r="Y216" s="143"/>
      <c r="Z216" s="143"/>
      <c r="AA216" s="143"/>
      <c r="AB216" s="143"/>
      <c r="AC216" s="143"/>
      <c r="AD216" s="145">
        <v>1</v>
      </c>
      <c r="AE216" s="143"/>
      <c r="AF216" s="143"/>
      <c r="AG216" s="143"/>
      <c r="AH216" s="143"/>
      <c r="AI216" s="143"/>
      <c r="AJ216" s="1"/>
    </row>
    <row r="217" spans="2:36" ht="9" customHeight="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row>
    <row r="218" spans="2:36" ht="18.75" customHeight="1">
      <c r="B218" s="68" t="s">
        <v>1174</v>
      </c>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70"/>
    </row>
    <row r="219" spans="2:36" ht="8.25" customHeight="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row>
    <row r="220" spans="2:36" ht="12.75" customHeight="1">
      <c r="B220" s="6"/>
      <c r="C220" s="55" t="s">
        <v>1178</v>
      </c>
      <c r="D220" s="56"/>
      <c r="E220" s="56"/>
      <c r="F220" s="56"/>
      <c r="G220" s="56"/>
      <c r="H220" s="56"/>
      <c r="I220" s="56"/>
      <c r="J220" s="56"/>
      <c r="K220" s="56"/>
      <c r="L220" s="56"/>
      <c r="M220" s="56"/>
      <c r="N220" s="56"/>
      <c r="O220" s="55" t="s">
        <v>1179</v>
      </c>
      <c r="P220" s="56"/>
      <c r="Q220" s="56"/>
      <c r="R220" s="56"/>
      <c r="S220" s="56"/>
      <c r="T220" s="56"/>
      <c r="U220" s="56"/>
      <c r="V220" s="55" t="s">
        <v>1180</v>
      </c>
      <c r="W220" s="56"/>
      <c r="X220" s="56"/>
      <c r="Y220" s="56"/>
      <c r="Z220" s="56"/>
      <c r="AA220" s="56"/>
      <c r="AB220" s="56"/>
      <c r="AC220" s="55" t="s">
        <v>1179</v>
      </c>
      <c r="AD220" s="56"/>
      <c r="AE220" s="56"/>
      <c r="AF220" s="56"/>
      <c r="AG220" s="56"/>
      <c r="AH220" s="56"/>
      <c r="AI220" s="1"/>
      <c r="AJ220" s="1"/>
    </row>
    <row r="221" spans="2:36" ht="12" customHeight="1">
      <c r="B221" s="9" t="s">
        <v>86</v>
      </c>
      <c r="C221" s="141">
        <v>0</v>
      </c>
      <c r="D221" s="59"/>
      <c r="E221" s="59"/>
      <c r="F221" s="59"/>
      <c r="G221" s="59"/>
      <c r="H221" s="59"/>
      <c r="I221" s="59"/>
      <c r="J221" s="59"/>
      <c r="K221" s="59"/>
      <c r="L221" s="59"/>
      <c r="M221" s="59"/>
      <c r="N221" s="59"/>
      <c r="O221" s="139">
        <v>0</v>
      </c>
      <c r="P221" s="59"/>
      <c r="Q221" s="59"/>
      <c r="R221" s="59"/>
      <c r="S221" s="59"/>
      <c r="T221" s="59"/>
      <c r="U221" s="59"/>
      <c r="V221" s="58">
        <v>66</v>
      </c>
      <c r="W221" s="59"/>
      <c r="X221" s="59"/>
      <c r="Y221" s="59"/>
      <c r="Z221" s="59"/>
      <c r="AA221" s="59"/>
      <c r="AB221" s="59"/>
      <c r="AC221" s="139">
        <v>0.0017403686417213828</v>
      </c>
      <c r="AD221" s="59"/>
      <c r="AE221" s="59"/>
      <c r="AF221" s="59"/>
      <c r="AG221" s="59"/>
      <c r="AH221" s="59"/>
      <c r="AI221" s="1"/>
      <c r="AJ221" s="1"/>
    </row>
    <row r="222" spans="2:36" ht="12" customHeight="1">
      <c r="B222" s="9" t="s">
        <v>1257</v>
      </c>
      <c r="C222" s="141">
        <v>31589829.67</v>
      </c>
      <c r="D222" s="59"/>
      <c r="E222" s="59"/>
      <c r="F222" s="59"/>
      <c r="G222" s="59"/>
      <c r="H222" s="59"/>
      <c r="I222" s="59"/>
      <c r="J222" s="59"/>
      <c r="K222" s="59"/>
      <c r="L222" s="59"/>
      <c r="M222" s="59"/>
      <c r="N222" s="59"/>
      <c r="O222" s="139">
        <v>0.010787071946605302</v>
      </c>
      <c r="P222" s="59"/>
      <c r="Q222" s="59"/>
      <c r="R222" s="59"/>
      <c r="S222" s="59"/>
      <c r="T222" s="59"/>
      <c r="U222" s="59"/>
      <c r="V222" s="58">
        <v>1289</v>
      </c>
      <c r="W222" s="59"/>
      <c r="X222" s="59"/>
      <c r="Y222" s="59"/>
      <c r="Z222" s="59"/>
      <c r="AA222" s="59"/>
      <c r="AB222" s="59"/>
      <c r="AC222" s="139">
        <v>0.033989926957255494</v>
      </c>
      <c r="AD222" s="59"/>
      <c r="AE222" s="59"/>
      <c r="AF222" s="59"/>
      <c r="AG222" s="59"/>
      <c r="AH222" s="59"/>
      <c r="AI222" s="1"/>
      <c r="AJ222" s="1"/>
    </row>
    <row r="223" spans="2:36" ht="12" customHeight="1">
      <c r="B223" s="9" t="s">
        <v>1258</v>
      </c>
      <c r="C223" s="141">
        <v>135080716.68999994</v>
      </c>
      <c r="D223" s="59"/>
      <c r="E223" s="59"/>
      <c r="F223" s="59"/>
      <c r="G223" s="59"/>
      <c r="H223" s="59"/>
      <c r="I223" s="59"/>
      <c r="J223" s="59"/>
      <c r="K223" s="59"/>
      <c r="L223" s="59"/>
      <c r="M223" s="59"/>
      <c r="N223" s="59"/>
      <c r="O223" s="139">
        <v>0.04612640918788584</v>
      </c>
      <c r="P223" s="59"/>
      <c r="Q223" s="59"/>
      <c r="R223" s="59"/>
      <c r="S223" s="59"/>
      <c r="T223" s="59"/>
      <c r="U223" s="59"/>
      <c r="V223" s="58">
        <v>3436</v>
      </c>
      <c r="W223" s="59"/>
      <c r="X223" s="59"/>
      <c r="Y223" s="59"/>
      <c r="Z223" s="59"/>
      <c r="AA223" s="59"/>
      <c r="AB223" s="59"/>
      <c r="AC223" s="139">
        <v>0.09060464625688897</v>
      </c>
      <c r="AD223" s="59"/>
      <c r="AE223" s="59"/>
      <c r="AF223" s="59"/>
      <c r="AG223" s="59"/>
      <c r="AH223" s="59"/>
      <c r="AI223" s="1"/>
      <c r="AJ223" s="1"/>
    </row>
    <row r="224" spans="2:36" ht="12" customHeight="1">
      <c r="B224" s="9" t="s">
        <v>1259</v>
      </c>
      <c r="C224" s="141">
        <v>240766544.34999976</v>
      </c>
      <c r="D224" s="59"/>
      <c r="E224" s="59"/>
      <c r="F224" s="59"/>
      <c r="G224" s="59"/>
      <c r="H224" s="59"/>
      <c r="I224" s="59"/>
      <c r="J224" s="59"/>
      <c r="K224" s="59"/>
      <c r="L224" s="59"/>
      <c r="M224" s="59"/>
      <c r="N224" s="59"/>
      <c r="O224" s="139">
        <v>0.08221525925812259</v>
      </c>
      <c r="P224" s="59"/>
      <c r="Q224" s="59"/>
      <c r="R224" s="59"/>
      <c r="S224" s="59"/>
      <c r="T224" s="59"/>
      <c r="U224" s="59"/>
      <c r="V224" s="58">
        <v>4465</v>
      </c>
      <c r="W224" s="59"/>
      <c r="X224" s="59"/>
      <c r="Y224" s="59"/>
      <c r="Z224" s="59"/>
      <c r="AA224" s="59"/>
      <c r="AB224" s="59"/>
      <c r="AC224" s="139">
        <v>0.11773857553463597</v>
      </c>
      <c r="AD224" s="59"/>
      <c r="AE224" s="59"/>
      <c r="AF224" s="59"/>
      <c r="AG224" s="59"/>
      <c r="AH224" s="59"/>
      <c r="AI224" s="1"/>
      <c r="AJ224" s="1"/>
    </row>
    <row r="225" spans="2:36" ht="12" customHeight="1">
      <c r="B225" s="9" t="s">
        <v>1260</v>
      </c>
      <c r="C225" s="141">
        <v>302185235.78999966</v>
      </c>
      <c r="D225" s="59"/>
      <c r="E225" s="59"/>
      <c r="F225" s="59"/>
      <c r="G225" s="59"/>
      <c r="H225" s="59"/>
      <c r="I225" s="59"/>
      <c r="J225" s="59"/>
      <c r="K225" s="59"/>
      <c r="L225" s="59"/>
      <c r="M225" s="59"/>
      <c r="N225" s="59"/>
      <c r="O225" s="139">
        <v>0.10318808026889287</v>
      </c>
      <c r="P225" s="59"/>
      <c r="Q225" s="59"/>
      <c r="R225" s="59"/>
      <c r="S225" s="59"/>
      <c r="T225" s="59"/>
      <c r="U225" s="59"/>
      <c r="V225" s="58">
        <v>4693</v>
      </c>
      <c r="W225" s="59"/>
      <c r="X225" s="59"/>
      <c r="Y225" s="59"/>
      <c r="Z225" s="59"/>
      <c r="AA225" s="59"/>
      <c r="AB225" s="59"/>
      <c r="AC225" s="139">
        <v>0.12375075811512802</v>
      </c>
      <c r="AD225" s="59"/>
      <c r="AE225" s="59"/>
      <c r="AF225" s="59"/>
      <c r="AG225" s="59"/>
      <c r="AH225" s="59"/>
      <c r="AI225" s="1"/>
      <c r="AJ225" s="1"/>
    </row>
    <row r="226" spans="2:36" ht="12" customHeight="1">
      <c r="B226" s="9" t="s">
        <v>1261</v>
      </c>
      <c r="C226" s="141">
        <v>339785546.27999973</v>
      </c>
      <c r="D226" s="59"/>
      <c r="E226" s="59"/>
      <c r="F226" s="59"/>
      <c r="G226" s="59"/>
      <c r="H226" s="59"/>
      <c r="I226" s="59"/>
      <c r="J226" s="59"/>
      <c r="K226" s="59"/>
      <c r="L226" s="59"/>
      <c r="M226" s="59"/>
      <c r="N226" s="59"/>
      <c r="O226" s="139">
        <v>0.11602756875956724</v>
      </c>
      <c r="P226" s="59"/>
      <c r="Q226" s="59"/>
      <c r="R226" s="59"/>
      <c r="S226" s="59"/>
      <c r="T226" s="59"/>
      <c r="U226" s="59"/>
      <c r="V226" s="58">
        <v>4658</v>
      </c>
      <c r="W226" s="59"/>
      <c r="X226" s="59"/>
      <c r="Y226" s="59"/>
      <c r="Z226" s="59"/>
      <c r="AA226" s="59"/>
      <c r="AB226" s="59"/>
      <c r="AC226" s="139">
        <v>0.1228278353505788</v>
      </c>
      <c r="AD226" s="59"/>
      <c r="AE226" s="59"/>
      <c r="AF226" s="59"/>
      <c r="AG226" s="59"/>
      <c r="AH226" s="59"/>
      <c r="AI226" s="1"/>
      <c r="AJ226" s="1"/>
    </row>
    <row r="227" spans="2:36" ht="12" customHeight="1">
      <c r="B227" s="9" t="s">
        <v>1262</v>
      </c>
      <c r="C227" s="141">
        <v>362345131.7500005</v>
      </c>
      <c r="D227" s="59"/>
      <c r="E227" s="59"/>
      <c r="F227" s="59"/>
      <c r="G227" s="59"/>
      <c r="H227" s="59"/>
      <c r="I227" s="59"/>
      <c r="J227" s="59"/>
      <c r="K227" s="59"/>
      <c r="L227" s="59"/>
      <c r="M227" s="59"/>
      <c r="N227" s="59"/>
      <c r="O227" s="139">
        <v>0.12373105668883563</v>
      </c>
      <c r="P227" s="59"/>
      <c r="Q227" s="59"/>
      <c r="R227" s="59"/>
      <c r="S227" s="59"/>
      <c r="T227" s="59"/>
      <c r="U227" s="59"/>
      <c r="V227" s="58">
        <v>4456</v>
      </c>
      <c r="W227" s="59"/>
      <c r="X227" s="59"/>
      <c r="Y227" s="59"/>
      <c r="Z227" s="59"/>
      <c r="AA227" s="59"/>
      <c r="AB227" s="59"/>
      <c r="AC227" s="139">
        <v>0.1175012525380376</v>
      </c>
      <c r="AD227" s="59"/>
      <c r="AE227" s="59"/>
      <c r="AF227" s="59"/>
      <c r="AG227" s="59"/>
      <c r="AH227" s="59"/>
      <c r="AI227" s="1"/>
      <c r="AJ227" s="1"/>
    </row>
    <row r="228" spans="2:36" ht="12" customHeight="1">
      <c r="B228" s="9" t="s">
        <v>1263</v>
      </c>
      <c r="C228" s="141">
        <v>388482881.4600001</v>
      </c>
      <c r="D228" s="59"/>
      <c r="E228" s="59"/>
      <c r="F228" s="59"/>
      <c r="G228" s="59"/>
      <c r="H228" s="59"/>
      <c r="I228" s="59"/>
      <c r="J228" s="59"/>
      <c r="K228" s="59"/>
      <c r="L228" s="59"/>
      <c r="M228" s="59"/>
      <c r="N228" s="59"/>
      <c r="O228" s="139">
        <v>0.1326563908735871</v>
      </c>
      <c r="P228" s="59"/>
      <c r="Q228" s="59"/>
      <c r="R228" s="59"/>
      <c r="S228" s="59"/>
      <c r="T228" s="59"/>
      <c r="U228" s="59"/>
      <c r="V228" s="58">
        <v>4271</v>
      </c>
      <c r="W228" s="59"/>
      <c r="X228" s="59"/>
      <c r="Y228" s="59"/>
      <c r="Z228" s="59"/>
      <c r="AA228" s="59"/>
      <c r="AB228" s="59"/>
      <c r="AC228" s="139">
        <v>0.11262294649684888</v>
      </c>
      <c r="AD228" s="59"/>
      <c r="AE228" s="59"/>
      <c r="AF228" s="59"/>
      <c r="AG228" s="59"/>
      <c r="AH228" s="59"/>
      <c r="AI228" s="1"/>
      <c r="AJ228" s="1"/>
    </row>
    <row r="229" spans="2:36" ht="12" customHeight="1">
      <c r="B229" s="9" t="s">
        <v>1264</v>
      </c>
      <c r="C229" s="141">
        <v>379968166.49</v>
      </c>
      <c r="D229" s="59"/>
      <c r="E229" s="59"/>
      <c r="F229" s="59"/>
      <c r="G229" s="59"/>
      <c r="H229" s="59"/>
      <c r="I229" s="59"/>
      <c r="J229" s="59"/>
      <c r="K229" s="59"/>
      <c r="L229" s="59"/>
      <c r="M229" s="59"/>
      <c r="N229" s="59"/>
      <c r="O229" s="139">
        <v>0.12974884613701468</v>
      </c>
      <c r="P229" s="59"/>
      <c r="Q229" s="59"/>
      <c r="R229" s="59"/>
      <c r="S229" s="59"/>
      <c r="T229" s="59"/>
      <c r="U229" s="59"/>
      <c r="V229" s="58">
        <v>3854</v>
      </c>
      <c r="W229" s="59"/>
      <c r="X229" s="59"/>
      <c r="Y229" s="59"/>
      <c r="Z229" s="59"/>
      <c r="AA229" s="59"/>
      <c r="AB229" s="59"/>
      <c r="AC229" s="139">
        <v>0.10162698098779105</v>
      </c>
      <c r="AD229" s="59"/>
      <c r="AE229" s="59"/>
      <c r="AF229" s="59"/>
      <c r="AG229" s="59"/>
      <c r="AH229" s="59"/>
      <c r="AI229" s="1"/>
      <c r="AJ229" s="1"/>
    </row>
    <row r="230" spans="2:36" ht="12" customHeight="1">
      <c r="B230" s="9" t="s">
        <v>1265</v>
      </c>
      <c r="C230" s="141">
        <v>414818995.69999915</v>
      </c>
      <c r="D230" s="59"/>
      <c r="E230" s="59"/>
      <c r="F230" s="59"/>
      <c r="G230" s="59"/>
      <c r="H230" s="59"/>
      <c r="I230" s="59"/>
      <c r="J230" s="59"/>
      <c r="K230" s="59"/>
      <c r="L230" s="59"/>
      <c r="M230" s="59"/>
      <c r="N230" s="59"/>
      <c r="O230" s="139">
        <v>0.14164946117718163</v>
      </c>
      <c r="P230" s="59"/>
      <c r="Q230" s="59"/>
      <c r="R230" s="59"/>
      <c r="S230" s="59"/>
      <c r="T230" s="59"/>
      <c r="U230" s="59"/>
      <c r="V230" s="58">
        <v>3845</v>
      </c>
      <c r="W230" s="59"/>
      <c r="X230" s="59"/>
      <c r="Y230" s="59"/>
      <c r="Z230" s="59"/>
      <c r="AA230" s="59"/>
      <c r="AB230" s="59"/>
      <c r="AC230" s="139">
        <v>0.10138965799119268</v>
      </c>
      <c r="AD230" s="59"/>
      <c r="AE230" s="59"/>
      <c r="AF230" s="59"/>
      <c r="AG230" s="59"/>
      <c r="AH230" s="59"/>
      <c r="AI230" s="1"/>
      <c r="AJ230" s="1"/>
    </row>
    <row r="231" spans="2:36" ht="12" customHeight="1">
      <c r="B231" s="9" t="s">
        <v>1266</v>
      </c>
      <c r="C231" s="141">
        <v>291806458.48000014</v>
      </c>
      <c r="D231" s="59"/>
      <c r="E231" s="59"/>
      <c r="F231" s="59"/>
      <c r="G231" s="59"/>
      <c r="H231" s="59"/>
      <c r="I231" s="59"/>
      <c r="J231" s="59"/>
      <c r="K231" s="59"/>
      <c r="L231" s="59"/>
      <c r="M231" s="59"/>
      <c r="N231" s="59"/>
      <c r="O231" s="139">
        <v>0.09964400868856771</v>
      </c>
      <c r="P231" s="59"/>
      <c r="Q231" s="59"/>
      <c r="R231" s="59"/>
      <c r="S231" s="59"/>
      <c r="T231" s="59"/>
      <c r="U231" s="59"/>
      <c r="V231" s="58">
        <v>2425</v>
      </c>
      <c r="W231" s="59"/>
      <c r="X231" s="59"/>
      <c r="Y231" s="59"/>
      <c r="Z231" s="59"/>
      <c r="AA231" s="59"/>
      <c r="AB231" s="59"/>
      <c r="AC231" s="139">
        <v>0.06394536297233869</v>
      </c>
      <c r="AD231" s="59"/>
      <c r="AE231" s="59"/>
      <c r="AF231" s="59"/>
      <c r="AG231" s="59"/>
      <c r="AH231" s="59"/>
      <c r="AI231" s="1"/>
      <c r="AJ231" s="1"/>
    </row>
    <row r="232" spans="2:36" ht="12" customHeight="1">
      <c r="B232" s="9" t="s">
        <v>1267</v>
      </c>
      <c r="C232" s="141">
        <v>23164018.589999992</v>
      </c>
      <c r="D232" s="59"/>
      <c r="E232" s="59"/>
      <c r="F232" s="59"/>
      <c r="G232" s="59"/>
      <c r="H232" s="59"/>
      <c r="I232" s="59"/>
      <c r="J232" s="59"/>
      <c r="K232" s="59"/>
      <c r="L232" s="59"/>
      <c r="M232" s="59"/>
      <c r="N232" s="59"/>
      <c r="O232" s="139">
        <v>0.007909885482545958</v>
      </c>
      <c r="P232" s="59"/>
      <c r="Q232" s="59"/>
      <c r="R232" s="59"/>
      <c r="S232" s="59"/>
      <c r="T232" s="59"/>
      <c r="U232" s="59"/>
      <c r="V232" s="58">
        <v>230</v>
      </c>
      <c r="W232" s="59"/>
      <c r="X232" s="59"/>
      <c r="Y232" s="59"/>
      <c r="Z232" s="59"/>
      <c r="AA232" s="59"/>
      <c r="AB232" s="59"/>
      <c r="AC232" s="139">
        <v>0.006064921024180577</v>
      </c>
      <c r="AD232" s="59"/>
      <c r="AE232" s="59"/>
      <c r="AF232" s="59"/>
      <c r="AG232" s="59"/>
      <c r="AH232" s="59"/>
      <c r="AI232" s="1"/>
      <c r="AJ232" s="1"/>
    </row>
    <row r="233" spans="2:36" ht="12" customHeight="1">
      <c r="B233" s="9" t="s">
        <v>1268</v>
      </c>
      <c r="C233" s="141">
        <v>6695809.519999998</v>
      </c>
      <c r="D233" s="59"/>
      <c r="E233" s="59"/>
      <c r="F233" s="59"/>
      <c r="G233" s="59"/>
      <c r="H233" s="59"/>
      <c r="I233" s="59"/>
      <c r="J233" s="59"/>
      <c r="K233" s="59"/>
      <c r="L233" s="59"/>
      <c r="M233" s="59"/>
      <c r="N233" s="59"/>
      <c r="O233" s="139">
        <v>0.0022864377487162527</v>
      </c>
      <c r="P233" s="59"/>
      <c r="Q233" s="59"/>
      <c r="R233" s="59"/>
      <c r="S233" s="59"/>
      <c r="T233" s="59"/>
      <c r="U233" s="59"/>
      <c r="V233" s="58">
        <v>91</v>
      </c>
      <c r="W233" s="59"/>
      <c r="X233" s="59"/>
      <c r="Y233" s="59"/>
      <c r="Z233" s="59"/>
      <c r="AA233" s="59"/>
      <c r="AB233" s="59"/>
      <c r="AC233" s="139">
        <v>0.0023995991878279672</v>
      </c>
      <c r="AD233" s="59"/>
      <c r="AE233" s="59"/>
      <c r="AF233" s="59"/>
      <c r="AG233" s="59"/>
      <c r="AH233" s="59"/>
      <c r="AI233" s="1"/>
      <c r="AJ233" s="1"/>
    </row>
    <row r="234" spans="2:36" ht="12" customHeight="1">
      <c r="B234" s="9" t="s">
        <v>1269</v>
      </c>
      <c r="C234" s="141">
        <v>11800419.11</v>
      </c>
      <c r="D234" s="59"/>
      <c r="E234" s="59"/>
      <c r="F234" s="59"/>
      <c r="G234" s="59"/>
      <c r="H234" s="59"/>
      <c r="I234" s="59"/>
      <c r="J234" s="59"/>
      <c r="K234" s="59"/>
      <c r="L234" s="59"/>
      <c r="M234" s="59"/>
      <c r="N234" s="59"/>
      <c r="O234" s="139">
        <v>0.004029523782477112</v>
      </c>
      <c r="P234" s="59"/>
      <c r="Q234" s="59"/>
      <c r="R234" s="59"/>
      <c r="S234" s="59"/>
      <c r="T234" s="59"/>
      <c r="U234" s="59"/>
      <c r="V234" s="58">
        <v>144</v>
      </c>
      <c r="W234" s="59"/>
      <c r="X234" s="59"/>
      <c r="Y234" s="59"/>
      <c r="Z234" s="59"/>
      <c r="AA234" s="59"/>
      <c r="AB234" s="59"/>
      <c r="AC234" s="139">
        <v>0.003797167945573926</v>
      </c>
      <c r="AD234" s="59"/>
      <c r="AE234" s="59"/>
      <c r="AF234" s="59"/>
      <c r="AG234" s="59"/>
      <c r="AH234" s="59"/>
      <c r="AI234" s="1"/>
      <c r="AJ234" s="1"/>
    </row>
    <row r="235" spans="2:36" ht="12.75" customHeight="1">
      <c r="B235" s="20"/>
      <c r="C235" s="144">
        <v>2928489753.879999</v>
      </c>
      <c r="D235" s="143"/>
      <c r="E235" s="143"/>
      <c r="F235" s="143"/>
      <c r="G235" s="143"/>
      <c r="H235" s="143"/>
      <c r="I235" s="143"/>
      <c r="J235" s="143"/>
      <c r="K235" s="143"/>
      <c r="L235" s="143"/>
      <c r="M235" s="143"/>
      <c r="N235" s="143"/>
      <c r="O235" s="145">
        <v>1.0000000000000016</v>
      </c>
      <c r="P235" s="143"/>
      <c r="Q235" s="143"/>
      <c r="R235" s="143"/>
      <c r="S235" s="143"/>
      <c r="T235" s="143"/>
      <c r="U235" s="143"/>
      <c r="V235" s="146">
        <v>37923</v>
      </c>
      <c r="W235" s="143"/>
      <c r="X235" s="143"/>
      <c r="Y235" s="143"/>
      <c r="Z235" s="143"/>
      <c r="AA235" s="143"/>
      <c r="AB235" s="143"/>
      <c r="AC235" s="145">
        <v>1</v>
      </c>
      <c r="AD235" s="143"/>
      <c r="AE235" s="143"/>
      <c r="AF235" s="143"/>
      <c r="AG235" s="143"/>
      <c r="AH235" s="143"/>
      <c r="AI235" s="1"/>
      <c r="AJ235" s="1"/>
    </row>
    <row r="236" spans="2:36" ht="9" customHeight="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row>
    <row r="237" spans="2:36" ht="18.75" customHeight="1">
      <c r="B237" s="68" t="s">
        <v>1175</v>
      </c>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70"/>
    </row>
    <row r="238" spans="2:36" ht="8.25" customHeight="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row>
    <row r="239" spans="2:36" ht="13.5" customHeight="1">
      <c r="B239" s="55"/>
      <c r="C239" s="56"/>
      <c r="D239" s="55" t="s">
        <v>1178</v>
      </c>
      <c r="E239" s="56"/>
      <c r="F239" s="56"/>
      <c r="G239" s="56"/>
      <c r="H239" s="56"/>
      <c r="I239" s="56"/>
      <c r="J239" s="56"/>
      <c r="K239" s="56"/>
      <c r="L239" s="56"/>
      <c r="M239" s="56"/>
      <c r="N239" s="56"/>
      <c r="O239" s="56"/>
      <c r="P239" s="55" t="s">
        <v>1179</v>
      </c>
      <c r="Q239" s="56"/>
      <c r="R239" s="56"/>
      <c r="S239" s="56"/>
      <c r="T239" s="56"/>
      <c r="U239" s="56"/>
      <c r="V239" s="56"/>
      <c r="W239" s="55" t="s">
        <v>1180</v>
      </c>
      <c r="X239" s="56"/>
      <c r="Y239" s="56"/>
      <c r="Z239" s="56"/>
      <c r="AA239" s="56"/>
      <c r="AB239" s="56"/>
      <c r="AC239" s="56"/>
      <c r="AD239" s="55" t="s">
        <v>1179</v>
      </c>
      <c r="AE239" s="56"/>
      <c r="AF239" s="56"/>
      <c r="AG239" s="56"/>
      <c r="AH239" s="56"/>
      <c r="AI239" s="56"/>
      <c r="AJ239" s="1"/>
    </row>
    <row r="240" spans="2:36" ht="11.25" customHeight="1">
      <c r="B240" s="61" t="s">
        <v>1270</v>
      </c>
      <c r="C240" s="59"/>
      <c r="D240" s="141">
        <v>6201806.170000003</v>
      </c>
      <c r="E240" s="59"/>
      <c r="F240" s="59"/>
      <c r="G240" s="59"/>
      <c r="H240" s="59"/>
      <c r="I240" s="59"/>
      <c r="J240" s="59"/>
      <c r="K240" s="59"/>
      <c r="L240" s="59"/>
      <c r="M240" s="59"/>
      <c r="N240" s="59"/>
      <c r="O240" s="59"/>
      <c r="P240" s="139">
        <v>0.0021177489734369496</v>
      </c>
      <c r="Q240" s="59"/>
      <c r="R240" s="59"/>
      <c r="S240" s="59"/>
      <c r="T240" s="59"/>
      <c r="U240" s="59"/>
      <c r="V240" s="59"/>
      <c r="W240" s="58">
        <v>501</v>
      </c>
      <c r="X240" s="59"/>
      <c r="Y240" s="59"/>
      <c r="Z240" s="59"/>
      <c r="AA240" s="59"/>
      <c r="AB240" s="59"/>
      <c r="AC240" s="59"/>
      <c r="AD240" s="139">
        <v>0.013210980143975952</v>
      </c>
      <c r="AE240" s="59"/>
      <c r="AF240" s="59"/>
      <c r="AG240" s="59"/>
      <c r="AH240" s="59"/>
      <c r="AI240" s="59"/>
      <c r="AJ240" s="1"/>
    </row>
    <row r="241" spans="2:36" ht="11.25" customHeight="1">
      <c r="B241" s="61" t="s">
        <v>1271</v>
      </c>
      <c r="C241" s="59"/>
      <c r="D241" s="141">
        <v>46301551.370000035</v>
      </c>
      <c r="E241" s="59"/>
      <c r="F241" s="59"/>
      <c r="G241" s="59"/>
      <c r="H241" s="59"/>
      <c r="I241" s="59"/>
      <c r="J241" s="59"/>
      <c r="K241" s="59"/>
      <c r="L241" s="59"/>
      <c r="M241" s="59"/>
      <c r="N241" s="59"/>
      <c r="O241" s="59"/>
      <c r="P241" s="139">
        <v>0.01581072677773735</v>
      </c>
      <c r="Q241" s="59"/>
      <c r="R241" s="59"/>
      <c r="S241" s="59"/>
      <c r="T241" s="59"/>
      <c r="U241" s="59"/>
      <c r="V241" s="59"/>
      <c r="W241" s="58">
        <v>1581</v>
      </c>
      <c r="X241" s="59"/>
      <c r="Y241" s="59"/>
      <c r="Z241" s="59"/>
      <c r="AA241" s="59"/>
      <c r="AB241" s="59"/>
      <c r="AC241" s="59"/>
      <c r="AD241" s="139">
        <v>0.0416897397357804</v>
      </c>
      <c r="AE241" s="59"/>
      <c r="AF241" s="59"/>
      <c r="AG241" s="59"/>
      <c r="AH241" s="59"/>
      <c r="AI241" s="59"/>
      <c r="AJ241" s="1"/>
    </row>
    <row r="242" spans="2:36" ht="11.25" customHeight="1">
      <c r="B242" s="61" t="s">
        <v>1272</v>
      </c>
      <c r="C242" s="59"/>
      <c r="D242" s="141">
        <v>108608542.41000016</v>
      </c>
      <c r="E242" s="59"/>
      <c r="F242" s="59"/>
      <c r="G242" s="59"/>
      <c r="H242" s="59"/>
      <c r="I242" s="59"/>
      <c r="J242" s="59"/>
      <c r="K242" s="59"/>
      <c r="L242" s="59"/>
      <c r="M242" s="59"/>
      <c r="N242" s="59"/>
      <c r="O242" s="59"/>
      <c r="P242" s="139">
        <v>0.03708687806269527</v>
      </c>
      <c r="Q242" s="59"/>
      <c r="R242" s="59"/>
      <c r="S242" s="59"/>
      <c r="T242" s="59"/>
      <c r="U242" s="59"/>
      <c r="V242" s="59"/>
      <c r="W242" s="58">
        <v>2414</v>
      </c>
      <c r="X242" s="59"/>
      <c r="Y242" s="59"/>
      <c r="Z242" s="59"/>
      <c r="AA242" s="59"/>
      <c r="AB242" s="59"/>
      <c r="AC242" s="59"/>
      <c r="AD242" s="139">
        <v>0.06365530153205179</v>
      </c>
      <c r="AE242" s="59"/>
      <c r="AF242" s="59"/>
      <c r="AG242" s="59"/>
      <c r="AH242" s="59"/>
      <c r="AI242" s="59"/>
      <c r="AJ242" s="1"/>
    </row>
    <row r="243" spans="2:36" ht="11.25" customHeight="1">
      <c r="B243" s="61" t="s">
        <v>1273</v>
      </c>
      <c r="C243" s="59"/>
      <c r="D243" s="141">
        <v>349610885.66000056</v>
      </c>
      <c r="E243" s="59"/>
      <c r="F243" s="59"/>
      <c r="G243" s="59"/>
      <c r="H243" s="59"/>
      <c r="I243" s="59"/>
      <c r="J243" s="59"/>
      <c r="K243" s="59"/>
      <c r="L243" s="59"/>
      <c r="M243" s="59"/>
      <c r="N243" s="59"/>
      <c r="O243" s="59"/>
      <c r="P243" s="139">
        <v>0.11938265626396521</v>
      </c>
      <c r="Q243" s="59"/>
      <c r="R243" s="59"/>
      <c r="S243" s="59"/>
      <c r="T243" s="59"/>
      <c r="U243" s="59"/>
      <c r="V243" s="59"/>
      <c r="W243" s="58">
        <v>6277</v>
      </c>
      <c r="X243" s="59"/>
      <c r="Y243" s="59"/>
      <c r="Z243" s="59"/>
      <c r="AA243" s="59"/>
      <c r="AB243" s="59"/>
      <c r="AC243" s="59"/>
      <c r="AD243" s="139">
        <v>0.1655196055164412</v>
      </c>
      <c r="AE243" s="59"/>
      <c r="AF243" s="59"/>
      <c r="AG243" s="59"/>
      <c r="AH243" s="59"/>
      <c r="AI243" s="59"/>
      <c r="AJ243" s="1"/>
    </row>
    <row r="244" spans="2:36" ht="11.25" customHeight="1">
      <c r="B244" s="61" t="s">
        <v>1274</v>
      </c>
      <c r="C244" s="59"/>
      <c r="D244" s="141">
        <v>814324864.2100023</v>
      </c>
      <c r="E244" s="59"/>
      <c r="F244" s="59"/>
      <c r="G244" s="59"/>
      <c r="H244" s="59"/>
      <c r="I244" s="59"/>
      <c r="J244" s="59"/>
      <c r="K244" s="59"/>
      <c r="L244" s="59"/>
      <c r="M244" s="59"/>
      <c r="N244" s="59"/>
      <c r="O244" s="59"/>
      <c r="P244" s="139">
        <v>0.2780699038236655</v>
      </c>
      <c r="Q244" s="59"/>
      <c r="R244" s="59"/>
      <c r="S244" s="59"/>
      <c r="T244" s="59"/>
      <c r="U244" s="59"/>
      <c r="V244" s="59"/>
      <c r="W244" s="58">
        <v>9387</v>
      </c>
      <c r="X244" s="59"/>
      <c r="Y244" s="59"/>
      <c r="Z244" s="59"/>
      <c r="AA244" s="59"/>
      <c r="AB244" s="59"/>
      <c r="AC244" s="59"/>
      <c r="AD244" s="139">
        <v>0.2475278854521003</v>
      </c>
      <c r="AE244" s="59"/>
      <c r="AF244" s="59"/>
      <c r="AG244" s="59"/>
      <c r="AH244" s="59"/>
      <c r="AI244" s="59"/>
      <c r="AJ244" s="1"/>
    </row>
    <row r="245" spans="2:36" ht="11.25" customHeight="1">
      <c r="B245" s="61" t="s">
        <v>1275</v>
      </c>
      <c r="C245" s="59"/>
      <c r="D245" s="141">
        <v>64654073.62999997</v>
      </c>
      <c r="E245" s="59"/>
      <c r="F245" s="59"/>
      <c r="G245" s="59"/>
      <c r="H245" s="59"/>
      <c r="I245" s="59"/>
      <c r="J245" s="59"/>
      <c r="K245" s="59"/>
      <c r="L245" s="59"/>
      <c r="M245" s="59"/>
      <c r="N245" s="59"/>
      <c r="O245" s="59"/>
      <c r="P245" s="139">
        <v>0.022077616472565335</v>
      </c>
      <c r="Q245" s="59"/>
      <c r="R245" s="59"/>
      <c r="S245" s="59"/>
      <c r="T245" s="59"/>
      <c r="U245" s="59"/>
      <c r="V245" s="59"/>
      <c r="W245" s="58">
        <v>1150</v>
      </c>
      <c r="X245" s="59"/>
      <c r="Y245" s="59"/>
      <c r="Z245" s="59"/>
      <c r="AA245" s="59"/>
      <c r="AB245" s="59"/>
      <c r="AC245" s="59"/>
      <c r="AD245" s="139">
        <v>0.030324605120902882</v>
      </c>
      <c r="AE245" s="59"/>
      <c r="AF245" s="59"/>
      <c r="AG245" s="59"/>
      <c r="AH245" s="59"/>
      <c r="AI245" s="59"/>
      <c r="AJ245" s="1"/>
    </row>
    <row r="246" spans="2:36" ht="11.25" customHeight="1">
      <c r="B246" s="61" t="s">
        <v>1276</v>
      </c>
      <c r="C246" s="59"/>
      <c r="D246" s="141">
        <v>83613372.03999998</v>
      </c>
      <c r="E246" s="59"/>
      <c r="F246" s="59"/>
      <c r="G246" s="59"/>
      <c r="H246" s="59"/>
      <c r="I246" s="59"/>
      <c r="J246" s="59"/>
      <c r="K246" s="59"/>
      <c r="L246" s="59"/>
      <c r="M246" s="59"/>
      <c r="N246" s="59"/>
      <c r="O246" s="59"/>
      <c r="P246" s="139">
        <v>0.02855170380200896</v>
      </c>
      <c r="Q246" s="59"/>
      <c r="R246" s="59"/>
      <c r="S246" s="59"/>
      <c r="T246" s="59"/>
      <c r="U246" s="59"/>
      <c r="V246" s="59"/>
      <c r="W246" s="58">
        <v>1396</v>
      </c>
      <c r="X246" s="59"/>
      <c r="Y246" s="59"/>
      <c r="Z246" s="59"/>
      <c r="AA246" s="59"/>
      <c r="AB246" s="59"/>
      <c r="AC246" s="59"/>
      <c r="AD246" s="139">
        <v>0.03681143369459167</v>
      </c>
      <c r="AE246" s="59"/>
      <c r="AF246" s="59"/>
      <c r="AG246" s="59"/>
      <c r="AH246" s="59"/>
      <c r="AI246" s="59"/>
      <c r="AJ246" s="1"/>
    </row>
    <row r="247" spans="2:36" ht="11.25" customHeight="1">
      <c r="B247" s="61" t="s">
        <v>1277</v>
      </c>
      <c r="C247" s="59"/>
      <c r="D247" s="141">
        <v>137149252.92</v>
      </c>
      <c r="E247" s="59"/>
      <c r="F247" s="59"/>
      <c r="G247" s="59"/>
      <c r="H247" s="59"/>
      <c r="I247" s="59"/>
      <c r="J247" s="59"/>
      <c r="K247" s="59"/>
      <c r="L247" s="59"/>
      <c r="M247" s="59"/>
      <c r="N247" s="59"/>
      <c r="O247" s="59"/>
      <c r="P247" s="139">
        <v>0.046832758331590105</v>
      </c>
      <c r="Q247" s="59"/>
      <c r="R247" s="59"/>
      <c r="S247" s="59"/>
      <c r="T247" s="59"/>
      <c r="U247" s="59"/>
      <c r="V247" s="59"/>
      <c r="W247" s="58">
        <v>1951</v>
      </c>
      <c r="X247" s="59"/>
      <c r="Y247" s="59"/>
      <c r="Z247" s="59"/>
      <c r="AA247" s="59"/>
      <c r="AB247" s="59"/>
      <c r="AC247" s="59"/>
      <c r="AD247" s="139">
        <v>0.05144635181815785</v>
      </c>
      <c r="AE247" s="59"/>
      <c r="AF247" s="59"/>
      <c r="AG247" s="59"/>
      <c r="AH247" s="59"/>
      <c r="AI247" s="59"/>
      <c r="AJ247" s="1"/>
    </row>
    <row r="248" spans="2:36" ht="11.25" customHeight="1">
      <c r="B248" s="61" t="s">
        <v>1278</v>
      </c>
      <c r="C248" s="59"/>
      <c r="D248" s="141">
        <v>189763794.77000007</v>
      </c>
      <c r="E248" s="59"/>
      <c r="F248" s="59"/>
      <c r="G248" s="59"/>
      <c r="H248" s="59"/>
      <c r="I248" s="59"/>
      <c r="J248" s="59"/>
      <c r="K248" s="59"/>
      <c r="L248" s="59"/>
      <c r="M248" s="59"/>
      <c r="N248" s="59"/>
      <c r="O248" s="59"/>
      <c r="P248" s="139">
        <v>0.06479920051575354</v>
      </c>
      <c r="Q248" s="59"/>
      <c r="R248" s="59"/>
      <c r="S248" s="59"/>
      <c r="T248" s="59"/>
      <c r="U248" s="59"/>
      <c r="V248" s="59"/>
      <c r="W248" s="58">
        <v>2419</v>
      </c>
      <c r="X248" s="59"/>
      <c r="Y248" s="59"/>
      <c r="Z248" s="59"/>
      <c r="AA248" s="59"/>
      <c r="AB248" s="59"/>
      <c r="AC248" s="59"/>
      <c r="AD248" s="139">
        <v>0.0637871476412731</v>
      </c>
      <c r="AE248" s="59"/>
      <c r="AF248" s="59"/>
      <c r="AG248" s="59"/>
      <c r="AH248" s="59"/>
      <c r="AI248" s="59"/>
      <c r="AJ248" s="1"/>
    </row>
    <row r="249" spans="2:36" ht="11.25" customHeight="1">
      <c r="B249" s="61" t="s">
        <v>1279</v>
      </c>
      <c r="C249" s="59"/>
      <c r="D249" s="141">
        <v>177712712.67999977</v>
      </c>
      <c r="E249" s="59"/>
      <c r="F249" s="59"/>
      <c r="G249" s="59"/>
      <c r="H249" s="59"/>
      <c r="I249" s="59"/>
      <c r="J249" s="59"/>
      <c r="K249" s="59"/>
      <c r="L249" s="59"/>
      <c r="M249" s="59"/>
      <c r="N249" s="59"/>
      <c r="O249" s="59"/>
      <c r="P249" s="139">
        <v>0.060684082109061614</v>
      </c>
      <c r="Q249" s="59"/>
      <c r="R249" s="59"/>
      <c r="S249" s="59"/>
      <c r="T249" s="59"/>
      <c r="U249" s="59"/>
      <c r="V249" s="59"/>
      <c r="W249" s="58">
        <v>2068</v>
      </c>
      <c r="X249" s="59"/>
      <c r="Y249" s="59"/>
      <c r="Z249" s="59"/>
      <c r="AA249" s="59"/>
      <c r="AB249" s="59"/>
      <c r="AC249" s="59"/>
      <c r="AD249" s="139">
        <v>0.05453155077393666</v>
      </c>
      <c r="AE249" s="59"/>
      <c r="AF249" s="59"/>
      <c r="AG249" s="59"/>
      <c r="AH249" s="59"/>
      <c r="AI249" s="59"/>
      <c r="AJ249" s="1"/>
    </row>
    <row r="250" spans="2:36" ht="11.25" customHeight="1">
      <c r="B250" s="61" t="s">
        <v>1280</v>
      </c>
      <c r="C250" s="59"/>
      <c r="D250" s="141">
        <v>469152158.6900005</v>
      </c>
      <c r="E250" s="59"/>
      <c r="F250" s="59"/>
      <c r="G250" s="59"/>
      <c r="H250" s="59"/>
      <c r="I250" s="59"/>
      <c r="J250" s="59"/>
      <c r="K250" s="59"/>
      <c r="L250" s="59"/>
      <c r="M250" s="59"/>
      <c r="N250" s="59"/>
      <c r="O250" s="59"/>
      <c r="P250" s="139">
        <v>0.16020276597123592</v>
      </c>
      <c r="Q250" s="59"/>
      <c r="R250" s="59"/>
      <c r="S250" s="59"/>
      <c r="T250" s="59"/>
      <c r="U250" s="59"/>
      <c r="V250" s="59"/>
      <c r="W250" s="58">
        <v>4940</v>
      </c>
      <c r="X250" s="59"/>
      <c r="Y250" s="59"/>
      <c r="Z250" s="59"/>
      <c r="AA250" s="59"/>
      <c r="AB250" s="59"/>
      <c r="AC250" s="59"/>
      <c r="AD250" s="139">
        <v>0.1302639559106611</v>
      </c>
      <c r="AE250" s="59"/>
      <c r="AF250" s="59"/>
      <c r="AG250" s="59"/>
      <c r="AH250" s="59"/>
      <c r="AI250" s="59"/>
      <c r="AJ250" s="1"/>
    </row>
    <row r="251" spans="2:36" ht="11.25" customHeight="1">
      <c r="B251" s="61" t="s">
        <v>1281</v>
      </c>
      <c r="C251" s="59"/>
      <c r="D251" s="141">
        <v>180025131.11000013</v>
      </c>
      <c r="E251" s="59"/>
      <c r="F251" s="59"/>
      <c r="G251" s="59"/>
      <c r="H251" s="59"/>
      <c r="I251" s="59"/>
      <c r="J251" s="59"/>
      <c r="K251" s="59"/>
      <c r="L251" s="59"/>
      <c r="M251" s="59"/>
      <c r="N251" s="59"/>
      <c r="O251" s="59"/>
      <c r="P251" s="139">
        <v>0.06147371042411261</v>
      </c>
      <c r="Q251" s="59"/>
      <c r="R251" s="59"/>
      <c r="S251" s="59"/>
      <c r="T251" s="59"/>
      <c r="U251" s="59"/>
      <c r="V251" s="59"/>
      <c r="W251" s="58">
        <v>1642</v>
      </c>
      <c r="X251" s="59"/>
      <c r="Y251" s="59"/>
      <c r="Z251" s="59"/>
      <c r="AA251" s="59"/>
      <c r="AB251" s="59"/>
      <c r="AC251" s="59"/>
      <c r="AD251" s="139">
        <v>0.043298262268280464</v>
      </c>
      <c r="AE251" s="59"/>
      <c r="AF251" s="59"/>
      <c r="AG251" s="59"/>
      <c r="AH251" s="59"/>
      <c r="AI251" s="59"/>
      <c r="AJ251" s="1"/>
    </row>
    <row r="252" spans="2:36" ht="11.25" customHeight="1">
      <c r="B252" s="61" t="s">
        <v>1282</v>
      </c>
      <c r="C252" s="59"/>
      <c r="D252" s="141">
        <v>91351640.28999992</v>
      </c>
      <c r="E252" s="59"/>
      <c r="F252" s="59"/>
      <c r="G252" s="59"/>
      <c r="H252" s="59"/>
      <c r="I252" s="59"/>
      <c r="J252" s="59"/>
      <c r="K252" s="59"/>
      <c r="L252" s="59"/>
      <c r="M252" s="59"/>
      <c r="N252" s="59"/>
      <c r="O252" s="59"/>
      <c r="P252" s="139">
        <v>0.031194112995944975</v>
      </c>
      <c r="Q252" s="59"/>
      <c r="R252" s="59"/>
      <c r="S252" s="59"/>
      <c r="T252" s="59"/>
      <c r="U252" s="59"/>
      <c r="V252" s="59"/>
      <c r="W252" s="58">
        <v>780</v>
      </c>
      <c r="X252" s="59"/>
      <c r="Y252" s="59"/>
      <c r="Z252" s="59"/>
      <c r="AA252" s="59"/>
      <c r="AB252" s="59"/>
      <c r="AC252" s="59"/>
      <c r="AD252" s="139">
        <v>0.020567993038525433</v>
      </c>
      <c r="AE252" s="59"/>
      <c r="AF252" s="59"/>
      <c r="AG252" s="59"/>
      <c r="AH252" s="59"/>
      <c r="AI252" s="59"/>
      <c r="AJ252" s="1"/>
    </row>
    <row r="253" spans="2:36" ht="11.25" customHeight="1">
      <c r="B253" s="61" t="s">
        <v>1283</v>
      </c>
      <c r="C253" s="59"/>
      <c r="D253" s="141">
        <v>210019967.9300002</v>
      </c>
      <c r="E253" s="59"/>
      <c r="F253" s="59"/>
      <c r="G253" s="59"/>
      <c r="H253" s="59"/>
      <c r="I253" s="59"/>
      <c r="J253" s="59"/>
      <c r="K253" s="59"/>
      <c r="L253" s="59"/>
      <c r="M253" s="59"/>
      <c r="N253" s="59"/>
      <c r="O253" s="59"/>
      <c r="P253" s="139">
        <v>0.07171613547622673</v>
      </c>
      <c r="Q253" s="59"/>
      <c r="R253" s="59"/>
      <c r="S253" s="59"/>
      <c r="T253" s="59"/>
      <c r="U253" s="59"/>
      <c r="V253" s="59"/>
      <c r="W253" s="58">
        <v>1417</v>
      </c>
      <c r="X253" s="59"/>
      <c r="Y253" s="59"/>
      <c r="Z253" s="59"/>
      <c r="AA253" s="59"/>
      <c r="AB253" s="59"/>
      <c r="AC253" s="59"/>
      <c r="AD253" s="139">
        <v>0.03736518735332121</v>
      </c>
      <c r="AE253" s="59"/>
      <c r="AF253" s="59"/>
      <c r="AG253" s="59"/>
      <c r="AH253" s="59"/>
      <c r="AI253" s="59"/>
      <c r="AJ253" s="1"/>
    </row>
    <row r="254" spans="2:36" ht="11.25" customHeight="1">
      <c r="B254" s="147"/>
      <c r="C254" s="143"/>
      <c r="D254" s="144">
        <v>2928489753.8800035</v>
      </c>
      <c r="E254" s="143"/>
      <c r="F254" s="143"/>
      <c r="G254" s="143"/>
      <c r="H254" s="143"/>
      <c r="I254" s="143"/>
      <c r="J254" s="143"/>
      <c r="K254" s="143"/>
      <c r="L254" s="143"/>
      <c r="M254" s="143"/>
      <c r="N254" s="143"/>
      <c r="O254" s="143"/>
      <c r="P254" s="145">
        <v>1.0000000000000047</v>
      </c>
      <c r="Q254" s="143"/>
      <c r="R254" s="143"/>
      <c r="S254" s="143"/>
      <c r="T254" s="143"/>
      <c r="U254" s="143"/>
      <c r="V254" s="143"/>
      <c r="W254" s="146">
        <v>37923</v>
      </c>
      <c r="X254" s="143"/>
      <c r="Y254" s="143"/>
      <c r="Z254" s="143"/>
      <c r="AA254" s="143"/>
      <c r="AB254" s="143"/>
      <c r="AC254" s="143"/>
      <c r="AD254" s="145">
        <v>1</v>
      </c>
      <c r="AE254" s="143"/>
      <c r="AF254" s="143"/>
      <c r="AG254" s="143"/>
      <c r="AH254" s="143"/>
      <c r="AI254" s="143"/>
      <c r="AJ254" s="1"/>
    </row>
    <row r="255" spans="2:36" ht="9" customHeight="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row>
    <row r="256" spans="2:36" ht="18.75" customHeight="1">
      <c r="B256" s="68" t="s">
        <v>1176</v>
      </c>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70"/>
    </row>
    <row r="257" spans="2:36" ht="8.25" customHeight="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row>
    <row r="258" spans="2:36" ht="10.5" customHeight="1">
      <c r="B258" s="55" t="s">
        <v>1181</v>
      </c>
      <c r="C258" s="56"/>
      <c r="D258" s="55" t="s">
        <v>1178</v>
      </c>
      <c r="E258" s="56"/>
      <c r="F258" s="56"/>
      <c r="G258" s="56"/>
      <c r="H258" s="56"/>
      <c r="I258" s="56"/>
      <c r="J258" s="56"/>
      <c r="K258" s="56"/>
      <c r="L258" s="56"/>
      <c r="M258" s="56"/>
      <c r="N258" s="56"/>
      <c r="O258" s="56"/>
      <c r="P258" s="55" t="s">
        <v>1179</v>
      </c>
      <c r="Q258" s="56"/>
      <c r="R258" s="56"/>
      <c r="S258" s="56"/>
      <c r="T258" s="56"/>
      <c r="U258" s="56"/>
      <c r="V258" s="56"/>
      <c r="W258" s="55" t="s">
        <v>1180</v>
      </c>
      <c r="X258" s="56"/>
      <c r="Y258" s="56"/>
      <c r="Z258" s="56"/>
      <c r="AA258" s="56"/>
      <c r="AB258" s="56"/>
      <c r="AC258" s="56"/>
      <c r="AD258" s="55" t="s">
        <v>1179</v>
      </c>
      <c r="AE258" s="56"/>
      <c r="AF258" s="56"/>
      <c r="AG258" s="56"/>
      <c r="AH258" s="56"/>
      <c r="AI258" s="56"/>
      <c r="AJ258" s="1"/>
    </row>
    <row r="259" spans="2:36" ht="10.5" customHeight="1">
      <c r="B259" s="61" t="s">
        <v>1284</v>
      </c>
      <c r="C259" s="59"/>
      <c r="D259" s="141">
        <v>16108806.620000005</v>
      </c>
      <c r="E259" s="59"/>
      <c r="F259" s="59"/>
      <c r="G259" s="59"/>
      <c r="H259" s="59"/>
      <c r="I259" s="59"/>
      <c r="J259" s="59"/>
      <c r="K259" s="59"/>
      <c r="L259" s="59"/>
      <c r="M259" s="59"/>
      <c r="N259" s="59"/>
      <c r="O259" s="59"/>
      <c r="P259" s="139">
        <v>0.005500721523323482</v>
      </c>
      <c r="Q259" s="59"/>
      <c r="R259" s="59"/>
      <c r="S259" s="59"/>
      <c r="T259" s="59"/>
      <c r="U259" s="59"/>
      <c r="V259" s="59"/>
      <c r="W259" s="58">
        <v>702</v>
      </c>
      <c r="X259" s="59"/>
      <c r="Y259" s="59"/>
      <c r="Z259" s="59"/>
      <c r="AA259" s="59"/>
      <c r="AB259" s="59"/>
      <c r="AC259" s="59"/>
      <c r="AD259" s="139">
        <v>0.01851119373467289</v>
      </c>
      <c r="AE259" s="59"/>
      <c r="AF259" s="59"/>
      <c r="AG259" s="59"/>
      <c r="AH259" s="59"/>
      <c r="AI259" s="59"/>
      <c r="AJ259" s="1"/>
    </row>
    <row r="260" spans="2:36" ht="10.5" customHeight="1">
      <c r="B260" s="61" t="s">
        <v>1183</v>
      </c>
      <c r="C260" s="59"/>
      <c r="D260" s="141">
        <v>36535848.160000004</v>
      </c>
      <c r="E260" s="59"/>
      <c r="F260" s="59"/>
      <c r="G260" s="59"/>
      <c r="H260" s="59"/>
      <c r="I260" s="59"/>
      <c r="J260" s="59"/>
      <c r="K260" s="59"/>
      <c r="L260" s="59"/>
      <c r="M260" s="59"/>
      <c r="N260" s="59"/>
      <c r="O260" s="59"/>
      <c r="P260" s="139">
        <v>0.012476003411517183</v>
      </c>
      <c r="Q260" s="59"/>
      <c r="R260" s="59"/>
      <c r="S260" s="59"/>
      <c r="T260" s="59"/>
      <c r="U260" s="59"/>
      <c r="V260" s="59"/>
      <c r="W260" s="58">
        <v>1044</v>
      </c>
      <c r="X260" s="59"/>
      <c r="Y260" s="59"/>
      <c r="Z260" s="59"/>
      <c r="AA260" s="59"/>
      <c r="AB260" s="59"/>
      <c r="AC260" s="59"/>
      <c r="AD260" s="139">
        <v>0.027529467605410963</v>
      </c>
      <c r="AE260" s="59"/>
      <c r="AF260" s="59"/>
      <c r="AG260" s="59"/>
      <c r="AH260" s="59"/>
      <c r="AI260" s="59"/>
      <c r="AJ260" s="1"/>
    </row>
    <row r="261" spans="2:36" ht="10.5" customHeight="1">
      <c r="B261" s="61" t="s">
        <v>1184</v>
      </c>
      <c r="C261" s="59"/>
      <c r="D261" s="141">
        <v>96602203.43999991</v>
      </c>
      <c r="E261" s="59"/>
      <c r="F261" s="59"/>
      <c r="G261" s="59"/>
      <c r="H261" s="59"/>
      <c r="I261" s="59"/>
      <c r="J261" s="59"/>
      <c r="K261" s="59"/>
      <c r="L261" s="59"/>
      <c r="M261" s="59"/>
      <c r="N261" s="59"/>
      <c r="O261" s="59"/>
      <c r="P261" s="139">
        <v>0.03298703822064263</v>
      </c>
      <c r="Q261" s="59"/>
      <c r="R261" s="59"/>
      <c r="S261" s="59"/>
      <c r="T261" s="59"/>
      <c r="U261" s="59"/>
      <c r="V261" s="59"/>
      <c r="W261" s="58">
        <v>2317</v>
      </c>
      <c r="X261" s="59"/>
      <c r="Y261" s="59"/>
      <c r="Z261" s="59"/>
      <c r="AA261" s="59"/>
      <c r="AB261" s="59"/>
      <c r="AC261" s="59"/>
      <c r="AD261" s="139">
        <v>0.061097487013158244</v>
      </c>
      <c r="AE261" s="59"/>
      <c r="AF261" s="59"/>
      <c r="AG261" s="59"/>
      <c r="AH261" s="59"/>
      <c r="AI261" s="59"/>
      <c r="AJ261" s="1"/>
    </row>
    <row r="262" spans="2:36" ht="10.5" customHeight="1">
      <c r="B262" s="61" t="s">
        <v>1185</v>
      </c>
      <c r="C262" s="59"/>
      <c r="D262" s="141">
        <v>344799787.8699998</v>
      </c>
      <c r="E262" s="59"/>
      <c r="F262" s="59"/>
      <c r="G262" s="59"/>
      <c r="H262" s="59"/>
      <c r="I262" s="59"/>
      <c r="J262" s="59"/>
      <c r="K262" s="59"/>
      <c r="L262" s="59"/>
      <c r="M262" s="59"/>
      <c r="N262" s="59"/>
      <c r="O262" s="59"/>
      <c r="P262" s="139">
        <v>0.11773979656687183</v>
      </c>
      <c r="Q262" s="59"/>
      <c r="R262" s="59"/>
      <c r="S262" s="59"/>
      <c r="T262" s="59"/>
      <c r="U262" s="59"/>
      <c r="V262" s="59"/>
      <c r="W262" s="58">
        <v>7272</v>
      </c>
      <c r="X262" s="59"/>
      <c r="Y262" s="59"/>
      <c r="Z262" s="59"/>
      <c r="AA262" s="59"/>
      <c r="AB262" s="59"/>
      <c r="AC262" s="59"/>
      <c r="AD262" s="139">
        <v>0.19175698125148327</v>
      </c>
      <c r="AE262" s="59"/>
      <c r="AF262" s="59"/>
      <c r="AG262" s="59"/>
      <c r="AH262" s="59"/>
      <c r="AI262" s="59"/>
      <c r="AJ262" s="1"/>
    </row>
    <row r="263" spans="2:36" ht="10.5" customHeight="1">
      <c r="B263" s="61" t="s">
        <v>1186</v>
      </c>
      <c r="C263" s="59"/>
      <c r="D263" s="141">
        <v>275778033.5099998</v>
      </c>
      <c r="E263" s="59"/>
      <c r="F263" s="59"/>
      <c r="G263" s="59"/>
      <c r="H263" s="59"/>
      <c r="I263" s="59"/>
      <c r="J263" s="59"/>
      <c r="K263" s="59"/>
      <c r="L263" s="59"/>
      <c r="M263" s="59"/>
      <c r="N263" s="59"/>
      <c r="O263" s="59"/>
      <c r="P263" s="139">
        <v>0.09417073532342646</v>
      </c>
      <c r="Q263" s="59"/>
      <c r="R263" s="59"/>
      <c r="S263" s="59"/>
      <c r="T263" s="59"/>
      <c r="U263" s="59"/>
      <c r="V263" s="59"/>
      <c r="W263" s="58">
        <v>4501</v>
      </c>
      <c r="X263" s="59"/>
      <c r="Y263" s="59"/>
      <c r="Z263" s="59"/>
      <c r="AA263" s="59"/>
      <c r="AB263" s="59"/>
      <c r="AC263" s="59"/>
      <c r="AD263" s="139">
        <v>0.11868786752102946</v>
      </c>
      <c r="AE263" s="59"/>
      <c r="AF263" s="59"/>
      <c r="AG263" s="59"/>
      <c r="AH263" s="59"/>
      <c r="AI263" s="59"/>
      <c r="AJ263" s="1"/>
    </row>
    <row r="264" spans="2:36" ht="10.5" customHeight="1">
      <c r="B264" s="61" t="s">
        <v>1187</v>
      </c>
      <c r="C264" s="59"/>
      <c r="D264" s="141">
        <v>280639479.52999943</v>
      </c>
      <c r="E264" s="59"/>
      <c r="F264" s="59"/>
      <c r="G264" s="59"/>
      <c r="H264" s="59"/>
      <c r="I264" s="59"/>
      <c r="J264" s="59"/>
      <c r="K264" s="59"/>
      <c r="L264" s="59"/>
      <c r="M264" s="59"/>
      <c r="N264" s="59"/>
      <c r="O264" s="59"/>
      <c r="P264" s="139">
        <v>0.09583078757853802</v>
      </c>
      <c r="Q264" s="59"/>
      <c r="R264" s="59"/>
      <c r="S264" s="59"/>
      <c r="T264" s="59"/>
      <c r="U264" s="59"/>
      <c r="V264" s="59"/>
      <c r="W264" s="58">
        <v>3753</v>
      </c>
      <c r="X264" s="59"/>
      <c r="Y264" s="59"/>
      <c r="Z264" s="59"/>
      <c r="AA264" s="59"/>
      <c r="AB264" s="59"/>
      <c r="AC264" s="59"/>
      <c r="AD264" s="139">
        <v>0.09896368958152045</v>
      </c>
      <c r="AE264" s="59"/>
      <c r="AF264" s="59"/>
      <c r="AG264" s="59"/>
      <c r="AH264" s="59"/>
      <c r="AI264" s="59"/>
      <c r="AJ264" s="1"/>
    </row>
    <row r="265" spans="2:36" ht="10.5" customHeight="1">
      <c r="B265" s="61" t="s">
        <v>1188</v>
      </c>
      <c r="C265" s="59"/>
      <c r="D265" s="141">
        <v>270399336.07000005</v>
      </c>
      <c r="E265" s="59"/>
      <c r="F265" s="59"/>
      <c r="G265" s="59"/>
      <c r="H265" s="59"/>
      <c r="I265" s="59"/>
      <c r="J265" s="59"/>
      <c r="K265" s="59"/>
      <c r="L265" s="59"/>
      <c r="M265" s="59"/>
      <c r="N265" s="59"/>
      <c r="O265" s="59"/>
      <c r="P265" s="139">
        <v>0.09233405570627108</v>
      </c>
      <c r="Q265" s="59"/>
      <c r="R265" s="59"/>
      <c r="S265" s="59"/>
      <c r="T265" s="59"/>
      <c r="U265" s="59"/>
      <c r="V265" s="59"/>
      <c r="W265" s="58">
        <v>3255</v>
      </c>
      <c r="X265" s="59"/>
      <c r="Y265" s="59"/>
      <c r="Z265" s="59"/>
      <c r="AA265" s="59"/>
      <c r="AB265" s="59"/>
      <c r="AC265" s="59"/>
      <c r="AD265" s="139">
        <v>0.08583181710307729</v>
      </c>
      <c r="AE265" s="59"/>
      <c r="AF265" s="59"/>
      <c r="AG265" s="59"/>
      <c r="AH265" s="59"/>
      <c r="AI265" s="59"/>
      <c r="AJ265" s="1"/>
    </row>
    <row r="266" spans="2:36" ht="10.5" customHeight="1">
      <c r="B266" s="61" t="s">
        <v>1189</v>
      </c>
      <c r="C266" s="59"/>
      <c r="D266" s="141">
        <v>218222601.28000015</v>
      </c>
      <c r="E266" s="59"/>
      <c r="F266" s="59"/>
      <c r="G266" s="59"/>
      <c r="H266" s="59"/>
      <c r="I266" s="59"/>
      <c r="J266" s="59"/>
      <c r="K266" s="59"/>
      <c r="L266" s="59"/>
      <c r="M266" s="59"/>
      <c r="N266" s="59"/>
      <c r="O266" s="59"/>
      <c r="P266" s="139">
        <v>0.07451711278513906</v>
      </c>
      <c r="Q266" s="59"/>
      <c r="R266" s="59"/>
      <c r="S266" s="59"/>
      <c r="T266" s="59"/>
      <c r="U266" s="59"/>
      <c r="V266" s="59"/>
      <c r="W266" s="58">
        <v>2431</v>
      </c>
      <c r="X266" s="59"/>
      <c r="Y266" s="59"/>
      <c r="Z266" s="59"/>
      <c r="AA266" s="59"/>
      <c r="AB266" s="59"/>
      <c r="AC266" s="59"/>
      <c r="AD266" s="139">
        <v>0.06410357830340427</v>
      </c>
      <c r="AE266" s="59"/>
      <c r="AF266" s="59"/>
      <c r="AG266" s="59"/>
      <c r="AH266" s="59"/>
      <c r="AI266" s="59"/>
      <c r="AJ266" s="1"/>
    </row>
    <row r="267" spans="2:36" ht="10.5" customHeight="1">
      <c r="B267" s="61" t="s">
        <v>1190</v>
      </c>
      <c r="C267" s="59"/>
      <c r="D267" s="141">
        <v>337878433.39000064</v>
      </c>
      <c r="E267" s="59"/>
      <c r="F267" s="59"/>
      <c r="G267" s="59"/>
      <c r="H267" s="59"/>
      <c r="I267" s="59"/>
      <c r="J267" s="59"/>
      <c r="K267" s="59"/>
      <c r="L267" s="59"/>
      <c r="M267" s="59"/>
      <c r="N267" s="59"/>
      <c r="O267" s="59"/>
      <c r="P267" s="139">
        <v>0.1153763413180259</v>
      </c>
      <c r="Q267" s="59"/>
      <c r="R267" s="59"/>
      <c r="S267" s="59"/>
      <c r="T267" s="59"/>
      <c r="U267" s="59"/>
      <c r="V267" s="59"/>
      <c r="W267" s="58">
        <v>3389</v>
      </c>
      <c r="X267" s="59"/>
      <c r="Y267" s="59"/>
      <c r="Z267" s="59"/>
      <c r="AA267" s="59"/>
      <c r="AB267" s="59"/>
      <c r="AC267" s="59"/>
      <c r="AD267" s="139">
        <v>0.08936529283020858</v>
      </c>
      <c r="AE267" s="59"/>
      <c r="AF267" s="59"/>
      <c r="AG267" s="59"/>
      <c r="AH267" s="59"/>
      <c r="AI267" s="59"/>
      <c r="AJ267" s="1"/>
    </row>
    <row r="268" spans="2:36" ht="10.5" customHeight="1">
      <c r="B268" s="61" t="s">
        <v>1191</v>
      </c>
      <c r="C268" s="59"/>
      <c r="D268" s="141">
        <v>363189742.4499997</v>
      </c>
      <c r="E268" s="59"/>
      <c r="F268" s="59"/>
      <c r="G268" s="59"/>
      <c r="H268" s="59"/>
      <c r="I268" s="59"/>
      <c r="J268" s="59"/>
      <c r="K268" s="59"/>
      <c r="L268" s="59"/>
      <c r="M268" s="59"/>
      <c r="N268" s="59"/>
      <c r="O268" s="59"/>
      <c r="P268" s="139">
        <v>0.12401946838598431</v>
      </c>
      <c r="Q268" s="59"/>
      <c r="R268" s="59"/>
      <c r="S268" s="59"/>
      <c r="T268" s="59"/>
      <c r="U268" s="59"/>
      <c r="V268" s="59"/>
      <c r="W268" s="58">
        <v>3289</v>
      </c>
      <c r="X268" s="59"/>
      <c r="Y268" s="59"/>
      <c r="Z268" s="59"/>
      <c r="AA268" s="59"/>
      <c r="AB268" s="59"/>
      <c r="AC268" s="59"/>
      <c r="AD268" s="139">
        <v>0.08672837064578225</v>
      </c>
      <c r="AE268" s="59"/>
      <c r="AF268" s="59"/>
      <c r="AG268" s="59"/>
      <c r="AH268" s="59"/>
      <c r="AI268" s="59"/>
      <c r="AJ268" s="1"/>
    </row>
    <row r="269" spans="2:36" ht="10.5" customHeight="1">
      <c r="B269" s="61" t="s">
        <v>1192</v>
      </c>
      <c r="C269" s="59"/>
      <c r="D269" s="141">
        <v>118561916.38000014</v>
      </c>
      <c r="E269" s="59"/>
      <c r="F269" s="59"/>
      <c r="G269" s="59"/>
      <c r="H269" s="59"/>
      <c r="I269" s="59"/>
      <c r="J269" s="59"/>
      <c r="K269" s="59"/>
      <c r="L269" s="59"/>
      <c r="M269" s="59"/>
      <c r="N269" s="59"/>
      <c r="O269" s="59"/>
      <c r="P269" s="139">
        <v>0.04048568591469909</v>
      </c>
      <c r="Q269" s="59"/>
      <c r="R269" s="59"/>
      <c r="S269" s="59"/>
      <c r="T269" s="59"/>
      <c r="U269" s="59"/>
      <c r="V269" s="59"/>
      <c r="W269" s="58">
        <v>1109</v>
      </c>
      <c r="X269" s="59"/>
      <c r="Y269" s="59"/>
      <c r="Z269" s="59"/>
      <c r="AA269" s="59"/>
      <c r="AB269" s="59"/>
      <c r="AC269" s="59"/>
      <c r="AD269" s="139">
        <v>0.029243467025288083</v>
      </c>
      <c r="AE269" s="59"/>
      <c r="AF269" s="59"/>
      <c r="AG269" s="59"/>
      <c r="AH269" s="59"/>
      <c r="AI269" s="59"/>
      <c r="AJ269" s="1"/>
    </row>
    <row r="270" spans="2:36" ht="10.5" customHeight="1">
      <c r="B270" s="61" t="s">
        <v>1193</v>
      </c>
      <c r="C270" s="59"/>
      <c r="D270" s="141">
        <v>338905715.3400001</v>
      </c>
      <c r="E270" s="59"/>
      <c r="F270" s="59"/>
      <c r="G270" s="59"/>
      <c r="H270" s="59"/>
      <c r="I270" s="59"/>
      <c r="J270" s="59"/>
      <c r="K270" s="59"/>
      <c r="L270" s="59"/>
      <c r="M270" s="59"/>
      <c r="N270" s="59"/>
      <c r="O270" s="59"/>
      <c r="P270" s="139">
        <v>0.11572713030359036</v>
      </c>
      <c r="Q270" s="59"/>
      <c r="R270" s="59"/>
      <c r="S270" s="59"/>
      <c r="T270" s="59"/>
      <c r="U270" s="59"/>
      <c r="V270" s="59"/>
      <c r="W270" s="58">
        <v>2995</v>
      </c>
      <c r="X270" s="59"/>
      <c r="Y270" s="59"/>
      <c r="Z270" s="59"/>
      <c r="AA270" s="59"/>
      <c r="AB270" s="59"/>
      <c r="AC270" s="59"/>
      <c r="AD270" s="139">
        <v>0.07897581942356881</v>
      </c>
      <c r="AE270" s="59"/>
      <c r="AF270" s="59"/>
      <c r="AG270" s="59"/>
      <c r="AH270" s="59"/>
      <c r="AI270" s="59"/>
      <c r="AJ270" s="1"/>
    </row>
    <row r="271" spans="2:36" ht="10.5" customHeight="1">
      <c r="B271" s="61" t="s">
        <v>1194</v>
      </c>
      <c r="C271" s="59"/>
      <c r="D271" s="141">
        <v>207604282.9100002</v>
      </c>
      <c r="E271" s="59"/>
      <c r="F271" s="59"/>
      <c r="G271" s="59"/>
      <c r="H271" s="59"/>
      <c r="I271" s="59"/>
      <c r="J271" s="59"/>
      <c r="K271" s="59"/>
      <c r="L271" s="59"/>
      <c r="M271" s="59"/>
      <c r="N271" s="59"/>
      <c r="O271" s="59"/>
      <c r="P271" s="139">
        <v>0.07089124441529704</v>
      </c>
      <c r="Q271" s="59"/>
      <c r="R271" s="59"/>
      <c r="S271" s="59"/>
      <c r="T271" s="59"/>
      <c r="U271" s="59"/>
      <c r="V271" s="59"/>
      <c r="W271" s="58">
        <v>1648</v>
      </c>
      <c r="X271" s="59"/>
      <c r="Y271" s="59"/>
      <c r="Z271" s="59"/>
      <c r="AA271" s="59"/>
      <c r="AB271" s="59"/>
      <c r="AC271" s="59"/>
      <c r="AD271" s="139">
        <v>0.043456477599346045</v>
      </c>
      <c r="AE271" s="59"/>
      <c r="AF271" s="59"/>
      <c r="AG271" s="59"/>
      <c r="AH271" s="59"/>
      <c r="AI271" s="59"/>
      <c r="AJ271" s="1"/>
    </row>
    <row r="272" spans="2:36" ht="10.5" customHeight="1">
      <c r="B272" s="61" t="s">
        <v>1195</v>
      </c>
      <c r="C272" s="59"/>
      <c r="D272" s="141">
        <v>16368264.499999996</v>
      </c>
      <c r="E272" s="59"/>
      <c r="F272" s="59"/>
      <c r="G272" s="59"/>
      <c r="H272" s="59"/>
      <c r="I272" s="59"/>
      <c r="J272" s="59"/>
      <c r="K272" s="59"/>
      <c r="L272" s="59"/>
      <c r="M272" s="59"/>
      <c r="N272" s="59"/>
      <c r="O272" s="59"/>
      <c r="P272" s="139">
        <v>0.005589319367880128</v>
      </c>
      <c r="Q272" s="59"/>
      <c r="R272" s="59"/>
      <c r="S272" s="59"/>
      <c r="T272" s="59"/>
      <c r="U272" s="59"/>
      <c r="V272" s="59"/>
      <c r="W272" s="58">
        <v>151</v>
      </c>
      <c r="X272" s="59"/>
      <c r="Y272" s="59"/>
      <c r="Z272" s="59"/>
      <c r="AA272" s="59"/>
      <c r="AB272" s="59"/>
      <c r="AC272" s="59"/>
      <c r="AD272" s="139">
        <v>0.00398175249848377</v>
      </c>
      <c r="AE272" s="59"/>
      <c r="AF272" s="59"/>
      <c r="AG272" s="59"/>
      <c r="AH272" s="59"/>
      <c r="AI272" s="59"/>
      <c r="AJ272" s="1"/>
    </row>
    <row r="273" spans="2:36" ht="10.5" customHeight="1">
      <c r="B273" s="61" t="s">
        <v>1196</v>
      </c>
      <c r="C273" s="59"/>
      <c r="D273" s="141">
        <v>4146856.3199999994</v>
      </c>
      <c r="E273" s="59"/>
      <c r="F273" s="59"/>
      <c r="G273" s="59"/>
      <c r="H273" s="59"/>
      <c r="I273" s="59"/>
      <c r="J273" s="59"/>
      <c r="K273" s="59"/>
      <c r="L273" s="59"/>
      <c r="M273" s="59"/>
      <c r="N273" s="59"/>
      <c r="O273" s="59"/>
      <c r="P273" s="139">
        <v>0.0014160392108272758</v>
      </c>
      <c r="Q273" s="59"/>
      <c r="R273" s="59"/>
      <c r="S273" s="59"/>
      <c r="T273" s="59"/>
      <c r="U273" s="59"/>
      <c r="V273" s="59"/>
      <c r="W273" s="58">
        <v>40</v>
      </c>
      <c r="X273" s="59"/>
      <c r="Y273" s="59"/>
      <c r="Z273" s="59"/>
      <c r="AA273" s="59"/>
      <c r="AB273" s="59"/>
      <c r="AC273" s="59"/>
      <c r="AD273" s="139">
        <v>0.001054768873770535</v>
      </c>
      <c r="AE273" s="59"/>
      <c r="AF273" s="59"/>
      <c r="AG273" s="59"/>
      <c r="AH273" s="59"/>
      <c r="AI273" s="59"/>
      <c r="AJ273" s="1"/>
    </row>
    <row r="274" spans="2:36" ht="10.5" customHeight="1">
      <c r="B274" s="61" t="s">
        <v>1197</v>
      </c>
      <c r="C274" s="59"/>
      <c r="D274" s="141">
        <v>2353898.8</v>
      </c>
      <c r="E274" s="59"/>
      <c r="F274" s="59"/>
      <c r="G274" s="59"/>
      <c r="H274" s="59"/>
      <c r="I274" s="59"/>
      <c r="J274" s="59"/>
      <c r="K274" s="59"/>
      <c r="L274" s="59"/>
      <c r="M274" s="59"/>
      <c r="N274" s="59"/>
      <c r="O274" s="59"/>
      <c r="P274" s="139">
        <v>0.0008037927388618258</v>
      </c>
      <c r="Q274" s="59"/>
      <c r="R274" s="59"/>
      <c r="S274" s="59"/>
      <c r="T274" s="59"/>
      <c r="U274" s="59"/>
      <c r="V274" s="59"/>
      <c r="W274" s="58">
        <v>21</v>
      </c>
      <c r="X274" s="59"/>
      <c r="Y274" s="59"/>
      <c r="Z274" s="59"/>
      <c r="AA274" s="59"/>
      <c r="AB274" s="59"/>
      <c r="AC274" s="59"/>
      <c r="AD274" s="139">
        <v>0.0005537536587295309</v>
      </c>
      <c r="AE274" s="59"/>
      <c r="AF274" s="59"/>
      <c r="AG274" s="59"/>
      <c r="AH274" s="59"/>
      <c r="AI274" s="59"/>
      <c r="AJ274" s="1"/>
    </row>
    <row r="275" spans="2:36" ht="10.5" customHeight="1">
      <c r="B275" s="61" t="s">
        <v>1198</v>
      </c>
      <c r="C275" s="59"/>
      <c r="D275" s="141">
        <v>112817.03</v>
      </c>
      <c r="E275" s="59"/>
      <c r="F275" s="59"/>
      <c r="G275" s="59"/>
      <c r="H275" s="59"/>
      <c r="I275" s="59"/>
      <c r="J275" s="59"/>
      <c r="K275" s="59"/>
      <c r="L275" s="59"/>
      <c r="M275" s="59"/>
      <c r="N275" s="59"/>
      <c r="O275" s="59"/>
      <c r="P275" s="139">
        <v>3.852396268435872E-05</v>
      </c>
      <c r="Q275" s="59"/>
      <c r="R275" s="59"/>
      <c r="S275" s="59"/>
      <c r="T275" s="59"/>
      <c r="U275" s="59"/>
      <c r="V275" s="59"/>
      <c r="W275" s="58">
        <v>1</v>
      </c>
      <c r="X275" s="59"/>
      <c r="Y275" s="59"/>
      <c r="Z275" s="59"/>
      <c r="AA275" s="59"/>
      <c r="AB275" s="59"/>
      <c r="AC275" s="59"/>
      <c r="AD275" s="139">
        <v>2.6369221844263375E-05</v>
      </c>
      <c r="AE275" s="59"/>
      <c r="AF275" s="59"/>
      <c r="AG275" s="59"/>
      <c r="AH275" s="59"/>
      <c r="AI275" s="59"/>
      <c r="AJ275" s="1"/>
    </row>
    <row r="276" spans="2:36" ht="10.5" customHeight="1">
      <c r="B276" s="61" t="s">
        <v>1199</v>
      </c>
      <c r="C276" s="59"/>
      <c r="D276" s="141">
        <v>48948.8</v>
      </c>
      <c r="E276" s="59"/>
      <c r="F276" s="59"/>
      <c r="G276" s="59"/>
      <c r="H276" s="59"/>
      <c r="I276" s="59"/>
      <c r="J276" s="59"/>
      <c r="K276" s="59"/>
      <c r="L276" s="59"/>
      <c r="M276" s="59"/>
      <c r="N276" s="59"/>
      <c r="O276" s="59"/>
      <c r="P276" s="139">
        <v>1.6714690544895025E-05</v>
      </c>
      <c r="Q276" s="59"/>
      <c r="R276" s="59"/>
      <c r="S276" s="59"/>
      <c r="T276" s="59"/>
      <c r="U276" s="59"/>
      <c r="V276" s="59"/>
      <c r="W276" s="58">
        <v>1</v>
      </c>
      <c r="X276" s="59"/>
      <c r="Y276" s="59"/>
      <c r="Z276" s="59"/>
      <c r="AA276" s="59"/>
      <c r="AB276" s="59"/>
      <c r="AC276" s="59"/>
      <c r="AD276" s="139">
        <v>2.6369221844263375E-05</v>
      </c>
      <c r="AE276" s="59"/>
      <c r="AF276" s="59"/>
      <c r="AG276" s="59"/>
      <c r="AH276" s="59"/>
      <c r="AI276" s="59"/>
      <c r="AJ276" s="1"/>
    </row>
    <row r="277" spans="2:36" ht="10.5" customHeight="1">
      <c r="B277" s="61" t="s">
        <v>1200</v>
      </c>
      <c r="C277" s="59"/>
      <c r="D277" s="141">
        <v>13669.32</v>
      </c>
      <c r="E277" s="59"/>
      <c r="F277" s="59"/>
      <c r="G277" s="59"/>
      <c r="H277" s="59"/>
      <c r="I277" s="59"/>
      <c r="J277" s="59"/>
      <c r="K277" s="59"/>
      <c r="L277" s="59"/>
      <c r="M277" s="59"/>
      <c r="N277" s="59"/>
      <c r="O277" s="59"/>
      <c r="P277" s="139">
        <v>4.667702860113924E-06</v>
      </c>
      <c r="Q277" s="59"/>
      <c r="R277" s="59"/>
      <c r="S277" s="59"/>
      <c r="T277" s="59"/>
      <c r="U277" s="59"/>
      <c r="V277" s="59"/>
      <c r="W277" s="58">
        <v>1</v>
      </c>
      <c r="X277" s="59"/>
      <c r="Y277" s="59"/>
      <c r="Z277" s="59"/>
      <c r="AA277" s="59"/>
      <c r="AB277" s="59"/>
      <c r="AC277" s="59"/>
      <c r="AD277" s="139">
        <v>2.6369221844263375E-05</v>
      </c>
      <c r="AE277" s="59"/>
      <c r="AF277" s="59"/>
      <c r="AG277" s="59"/>
      <c r="AH277" s="59"/>
      <c r="AI277" s="59"/>
      <c r="AJ277" s="1"/>
    </row>
    <row r="278" spans="2:36" ht="10.5" customHeight="1">
      <c r="B278" s="61" t="s">
        <v>1201</v>
      </c>
      <c r="C278" s="59"/>
      <c r="D278" s="141">
        <v>219112.16</v>
      </c>
      <c r="E278" s="59"/>
      <c r="F278" s="59"/>
      <c r="G278" s="59"/>
      <c r="H278" s="59"/>
      <c r="I278" s="59"/>
      <c r="J278" s="59"/>
      <c r="K278" s="59"/>
      <c r="L278" s="59"/>
      <c r="M278" s="59"/>
      <c r="N278" s="59"/>
      <c r="O278" s="59"/>
      <c r="P278" s="139">
        <v>7.482087301473225E-05</v>
      </c>
      <c r="Q278" s="59"/>
      <c r="R278" s="59"/>
      <c r="S278" s="59"/>
      <c r="T278" s="59"/>
      <c r="U278" s="59"/>
      <c r="V278" s="59"/>
      <c r="W278" s="58">
        <v>3</v>
      </c>
      <c r="X278" s="59"/>
      <c r="Y278" s="59"/>
      <c r="Z278" s="59"/>
      <c r="AA278" s="59"/>
      <c r="AB278" s="59"/>
      <c r="AC278" s="59"/>
      <c r="AD278" s="139">
        <v>7.910766553279013E-05</v>
      </c>
      <c r="AE278" s="59"/>
      <c r="AF278" s="59"/>
      <c r="AG278" s="59"/>
      <c r="AH278" s="59"/>
      <c r="AI278" s="59"/>
      <c r="AJ278" s="1"/>
    </row>
    <row r="279" spans="2:36" ht="9.75" customHeight="1">
      <c r="B279" s="147"/>
      <c r="C279" s="143"/>
      <c r="D279" s="144">
        <v>2928489753.8800006</v>
      </c>
      <c r="E279" s="143"/>
      <c r="F279" s="143"/>
      <c r="G279" s="143"/>
      <c r="H279" s="143"/>
      <c r="I279" s="143"/>
      <c r="J279" s="143"/>
      <c r="K279" s="143"/>
      <c r="L279" s="143"/>
      <c r="M279" s="143"/>
      <c r="N279" s="143"/>
      <c r="O279" s="143"/>
      <c r="P279" s="145">
        <v>1.000000000000001</v>
      </c>
      <c r="Q279" s="143"/>
      <c r="R279" s="143"/>
      <c r="S279" s="143"/>
      <c r="T279" s="143"/>
      <c r="U279" s="143"/>
      <c r="V279" s="143"/>
      <c r="W279" s="146">
        <v>37923</v>
      </c>
      <c r="X279" s="143"/>
      <c r="Y279" s="143"/>
      <c r="Z279" s="143"/>
      <c r="AA279" s="143"/>
      <c r="AB279" s="143"/>
      <c r="AC279" s="143"/>
      <c r="AD279" s="145">
        <v>1</v>
      </c>
      <c r="AE279" s="143"/>
      <c r="AF279" s="143"/>
      <c r="AG279" s="143"/>
      <c r="AH279" s="143"/>
      <c r="AI279" s="143"/>
      <c r="AJ279" s="1"/>
    </row>
    <row r="280" spans="2:36" ht="9" customHeight="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row>
    <row r="281" spans="2:36" ht="18.75" customHeight="1">
      <c r="B281" s="68" t="s">
        <v>1177</v>
      </c>
      <c r="C281" s="69"/>
      <c r="D281" s="69"/>
      <c r="E281" s="69"/>
      <c r="F281" s="69"/>
      <c r="G281" s="69"/>
      <c r="H281" s="69"/>
      <c r="I281" s="69"/>
      <c r="J281" s="69"/>
      <c r="K281" s="69"/>
      <c r="L281" s="69"/>
      <c r="M281" s="69"/>
      <c r="N281" s="69"/>
      <c r="O281" s="69"/>
      <c r="P281" s="69"/>
      <c r="Q281" s="69"/>
      <c r="R281" s="69"/>
      <c r="S281" s="69"/>
      <c r="T281" s="69"/>
      <c r="U281" s="69"/>
      <c r="V281" s="69"/>
      <c r="W281" s="69"/>
      <c r="X281" s="69"/>
      <c r="Y281" s="69"/>
      <c r="Z281" s="69"/>
      <c r="AA281" s="69"/>
      <c r="AB281" s="69"/>
      <c r="AC281" s="69"/>
      <c r="AD281" s="69"/>
      <c r="AE281" s="69"/>
      <c r="AF281" s="69"/>
      <c r="AG281" s="69"/>
      <c r="AH281" s="69"/>
      <c r="AI281" s="69"/>
      <c r="AJ281" s="70"/>
    </row>
    <row r="282" spans="2:36" ht="8.25" customHeight="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row>
    <row r="283" spans="2:36" ht="12" customHeight="1">
      <c r="B283" s="55" t="s">
        <v>1181</v>
      </c>
      <c r="C283" s="56"/>
      <c r="D283" s="55" t="s">
        <v>1178</v>
      </c>
      <c r="E283" s="56"/>
      <c r="F283" s="56"/>
      <c r="G283" s="56"/>
      <c r="H283" s="56"/>
      <c r="I283" s="56"/>
      <c r="J283" s="56"/>
      <c r="K283" s="56"/>
      <c r="L283" s="56"/>
      <c r="M283" s="56"/>
      <c r="N283" s="56"/>
      <c r="O283" s="56"/>
      <c r="P283" s="55" t="s">
        <v>1179</v>
      </c>
      <c r="Q283" s="56"/>
      <c r="R283" s="56"/>
      <c r="S283" s="56"/>
      <c r="T283" s="56"/>
      <c r="U283" s="56"/>
      <c r="V283" s="56"/>
      <c r="W283" s="55" t="s">
        <v>1180</v>
      </c>
      <c r="X283" s="56"/>
      <c r="Y283" s="56"/>
      <c r="Z283" s="56"/>
      <c r="AA283" s="56"/>
      <c r="AB283" s="56"/>
      <c r="AC283" s="56"/>
      <c r="AD283" s="56"/>
      <c r="AE283" s="55" t="s">
        <v>1179</v>
      </c>
      <c r="AF283" s="56"/>
      <c r="AG283" s="56"/>
      <c r="AH283" s="56"/>
      <c r="AI283" s="56"/>
      <c r="AJ283" s="1"/>
    </row>
    <row r="284" spans="2:36" ht="12" customHeight="1">
      <c r="B284" s="61" t="s">
        <v>1251</v>
      </c>
      <c r="C284" s="59"/>
      <c r="D284" s="141">
        <v>2823187540.6999946</v>
      </c>
      <c r="E284" s="59"/>
      <c r="F284" s="59"/>
      <c r="G284" s="59"/>
      <c r="H284" s="59"/>
      <c r="I284" s="59"/>
      <c r="J284" s="59"/>
      <c r="K284" s="59"/>
      <c r="L284" s="59"/>
      <c r="M284" s="59"/>
      <c r="N284" s="59"/>
      <c r="O284" s="59"/>
      <c r="P284" s="139">
        <v>0.964042143893287</v>
      </c>
      <c r="Q284" s="59"/>
      <c r="R284" s="59"/>
      <c r="S284" s="59"/>
      <c r="T284" s="59"/>
      <c r="U284" s="59"/>
      <c r="V284" s="59"/>
      <c r="W284" s="58">
        <v>36509</v>
      </c>
      <c r="X284" s="59"/>
      <c r="Y284" s="59"/>
      <c r="Z284" s="59"/>
      <c r="AA284" s="59"/>
      <c r="AB284" s="59"/>
      <c r="AC284" s="59"/>
      <c r="AD284" s="59"/>
      <c r="AE284" s="139">
        <v>0.9627139203122116</v>
      </c>
      <c r="AF284" s="59"/>
      <c r="AG284" s="59"/>
      <c r="AH284" s="59"/>
      <c r="AI284" s="59"/>
      <c r="AJ284" s="1"/>
    </row>
    <row r="285" spans="2:36" ht="12" customHeight="1">
      <c r="B285" s="61" t="s">
        <v>1284</v>
      </c>
      <c r="C285" s="59"/>
      <c r="D285" s="141">
        <v>67119599.79000002</v>
      </c>
      <c r="E285" s="59"/>
      <c r="F285" s="59"/>
      <c r="G285" s="59"/>
      <c r="H285" s="59"/>
      <c r="I285" s="59"/>
      <c r="J285" s="59"/>
      <c r="K285" s="59"/>
      <c r="L285" s="59"/>
      <c r="M285" s="59"/>
      <c r="N285" s="59"/>
      <c r="O285" s="59"/>
      <c r="P285" s="139">
        <v>0.022919526934001518</v>
      </c>
      <c r="Q285" s="59"/>
      <c r="R285" s="59"/>
      <c r="S285" s="59"/>
      <c r="T285" s="59"/>
      <c r="U285" s="59"/>
      <c r="V285" s="59"/>
      <c r="W285" s="58">
        <v>1026</v>
      </c>
      <c r="X285" s="59"/>
      <c r="Y285" s="59"/>
      <c r="Z285" s="59"/>
      <c r="AA285" s="59"/>
      <c r="AB285" s="59"/>
      <c r="AC285" s="59"/>
      <c r="AD285" s="59"/>
      <c r="AE285" s="139">
        <v>0.027054821612214223</v>
      </c>
      <c r="AF285" s="59"/>
      <c r="AG285" s="59"/>
      <c r="AH285" s="59"/>
      <c r="AI285" s="59"/>
      <c r="AJ285" s="1"/>
    </row>
    <row r="286" spans="2:36" ht="12" customHeight="1">
      <c r="B286" s="61" t="s">
        <v>1183</v>
      </c>
      <c r="C286" s="59"/>
      <c r="D286" s="141">
        <v>11530350.59</v>
      </c>
      <c r="E286" s="59"/>
      <c r="F286" s="59"/>
      <c r="G286" s="59"/>
      <c r="H286" s="59"/>
      <c r="I286" s="59"/>
      <c r="J286" s="59"/>
      <c r="K286" s="59"/>
      <c r="L286" s="59"/>
      <c r="M286" s="59"/>
      <c r="N286" s="59"/>
      <c r="O286" s="59"/>
      <c r="P286" s="139">
        <v>0.003937302691506188</v>
      </c>
      <c r="Q286" s="59"/>
      <c r="R286" s="59"/>
      <c r="S286" s="59"/>
      <c r="T286" s="59"/>
      <c r="U286" s="59"/>
      <c r="V286" s="59"/>
      <c r="W286" s="58">
        <v>122</v>
      </c>
      <c r="X286" s="59"/>
      <c r="Y286" s="59"/>
      <c r="Z286" s="59"/>
      <c r="AA286" s="59"/>
      <c r="AB286" s="59"/>
      <c r="AC286" s="59"/>
      <c r="AD286" s="59"/>
      <c r="AE286" s="139">
        <v>0.003217045065000132</v>
      </c>
      <c r="AF286" s="59"/>
      <c r="AG286" s="59"/>
      <c r="AH286" s="59"/>
      <c r="AI286" s="59"/>
      <c r="AJ286" s="1"/>
    </row>
    <row r="287" spans="2:36" ht="12" customHeight="1">
      <c r="B287" s="61" t="s">
        <v>1184</v>
      </c>
      <c r="C287" s="59"/>
      <c r="D287" s="141">
        <v>8800083.459999999</v>
      </c>
      <c r="E287" s="59"/>
      <c r="F287" s="59"/>
      <c r="G287" s="59"/>
      <c r="H287" s="59"/>
      <c r="I287" s="59"/>
      <c r="J287" s="59"/>
      <c r="K287" s="59"/>
      <c r="L287" s="59"/>
      <c r="M287" s="59"/>
      <c r="N287" s="59"/>
      <c r="O287" s="59"/>
      <c r="P287" s="139">
        <v>0.003004990353249709</v>
      </c>
      <c r="Q287" s="59"/>
      <c r="R287" s="59"/>
      <c r="S287" s="59"/>
      <c r="T287" s="59"/>
      <c r="U287" s="59"/>
      <c r="V287" s="59"/>
      <c r="W287" s="58">
        <v>93</v>
      </c>
      <c r="X287" s="59"/>
      <c r="Y287" s="59"/>
      <c r="Z287" s="59"/>
      <c r="AA287" s="59"/>
      <c r="AB287" s="59"/>
      <c r="AC287" s="59"/>
      <c r="AD287" s="59"/>
      <c r="AE287" s="139">
        <v>0.002452337631516494</v>
      </c>
      <c r="AF287" s="59"/>
      <c r="AG287" s="59"/>
      <c r="AH287" s="59"/>
      <c r="AI287" s="59"/>
      <c r="AJ287" s="1"/>
    </row>
    <row r="288" spans="2:36" ht="12" customHeight="1">
      <c r="B288" s="61" t="s">
        <v>1185</v>
      </c>
      <c r="C288" s="59"/>
      <c r="D288" s="141">
        <v>11773278.710000003</v>
      </c>
      <c r="E288" s="59"/>
      <c r="F288" s="59"/>
      <c r="G288" s="59"/>
      <c r="H288" s="59"/>
      <c r="I288" s="59"/>
      <c r="J288" s="59"/>
      <c r="K288" s="59"/>
      <c r="L288" s="59"/>
      <c r="M288" s="59"/>
      <c r="N288" s="59"/>
      <c r="O288" s="59"/>
      <c r="P288" s="139">
        <v>0.0040202560703521085</v>
      </c>
      <c r="Q288" s="59"/>
      <c r="R288" s="59"/>
      <c r="S288" s="59"/>
      <c r="T288" s="59"/>
      <c r="U288" s="59"/>
      <c r="V288" s="59"/>
      <c r="W288" s="58">
        <v>107</v>
      </c>
      <c r="X288" s="59"/>
      <c r="Y288" s="59"/>
      <c r="Z288" s="59"/>
      <c r="AA288" s="59"/>
      <c r="AB288" s="59"/>
      <c r="AC288" s="59"/>
      <c r="AD288" s="59"/>
      <c r="AE288" s="139">
        <v>0.0028215067373361814</v>
      </c>
      <c r="AF288" s="59"/>
      <c r="AG288" s="59"/>
      <c r="AH288" s="59"/>
      <c r="AI288" s="59"/>
      <c r="AJ288" s="1"/>
    </row>
    <row r="289" spans="2:36" ht="12" customHeight="1">
      <c r="B289" s="61" t="s">
        <v>1186</v>
      </c>
      <c r="C289" s="59"/>
      <c r="D289" s="141">
        <v>5871687.63</v>
      </c>
      <c r="E289" s="59"/>
      <c r="F289" s="59"/>
      <c r="G289" s="59"/>
      <c r="H289" s="59"/>
      <c r="I289" s="59"/>
      <c r="J289" s="59"/>
      <c r="K289" s="59"/>
      <c r="L289" s="59"/>
      <c r="M289" s="59"/>
      <c r="N289" s="59"/>
      <c r="O289" s="59"/>
      <c r="P289" s="139">
        <v>0.0020050224257129544</v>
      </c>
      <c r="Q289" s="59"/>
      <c r="R289" s="59"/>
      <c r="S289" s="59"/>
      <c r="T289" s="59"/>
      <c r="U289" s="59"/>
      <c r="V289" s="59"/>
      <c r="W289" s="58">
        <v>58</v>
      </c>
      <c r="X289" s="59"/>
      <c r="Y289" s="59"/>
      <c r="Z289" s="59"/>
      <c r="AA289" s="59"/>
      <c r="AB289" s="59"/>
      <c r="AC289" s="59"/>
      <c r="AD289" s="59"/>
      <c r="AE289" s="139">
        <v>0.0015294148669672757</v>
      </c>
      <c r="AF289" s="59"/>
      <c r="AG289" s="59"/>
      <c r="AH289" s="59"/>
      <c r="AI289" s="59"/>
      <c r="AJ289" s="1"/>
    </row>
    <row r="290" spans="2:36" ht="12" customHeight="1">
      <c r="B290" s="61" t="s">
        <v>1189</v>
      </c>
      <c r="C290" s="59"/>
      <c r="D290" s="141">
        <v>207213</v>
      </c>
      <c r="E290" s="59"/>
      <c r="F290" s="59"/>
      <c r="G290" s="59"/>
      <c r="H290" s="59"/>
      <c r="I290" s="59"/>
      <c r="J290" s="59"/>
      <c r="K290" s="59"/>
      <c r="L290" s="59"/>
      <c r="M290" s="59"/>
      <c r="N290" s="59"/>
      <c r="O290" s="59"/>
      <c r="P290" s="139">
        <v>7.075763189045164E-05</v>
      </c>
      <c r="Q290" s="59"/>
      <c r="R290" s="59"/>
      <c r="S290" s="59"/>
      <c r="T290" s="59"/>
      <c r="U290" s="59"/>
      <c r="V290" s="59"/>
      <c r="W290" s="58">
        <v>8</v>
      </c>
      <c r="X290" s="59"/>
      <c r="Y290" s="59"/>
      <c r="Z290" s="59"/>
      <c r="AA290" s="59"/>
      <c r="AB290" s="59"/>
      <c r="AC290" s="59"/>
      <c r="AD290" s="59"/>
      <c r="AE290" s="139">
        <v>0.000210953774754107</v>
      </c>
      <c r="AF290" s="59"/>
      <c r="AG290" s="59"/>
      <c r="AH290" s="59"/>
      <c r="AI290" s="59"/>
      <c r="AJ290" s="1"/>
    </row>
    <row r="291" spans="2:35" ht="9.75" customHeight="1">
      <c r="B291" s="147"/>
      <c r="C291" s="143"/>
      <c r="D291" s="144">
        <v>2928489753.879995</v>
      </c>
      <c r="E291" s="143"/>
      <c r="F291" s="143"/>
      <c r="G291" s="143"/>
      <c r="H291" s="143"/>
      <c r="I291" s="143"/>
      <c r="J291" s="143"/>
      <c r="K291" s="143"/>
      <c r="L291" s="143"/>
      <c r="M291" s="143"/>
      <c r="N291" s="143"/>
      <c r="O291" s="143"/>
      <c r="P291" s="145">
        <v>1.000000000000003</v>
      </c>
      <c r="Q291" s="143"/>
      <c r="R291" s="143"/>
      <c r="S291" s="143"/>
      <c r="T291" s="143"/>
      <c r="U291" s="143"/>
      <c r="V291" s="143"/>
      <c r="W291" s="146">
        <v>37923</v>
      </c>
      <c r="X291" s="143"/>
      <c r="Y291" s="143"/>
      <c r="Z291" s="143"/>
      <c r="AA291" s="143"/>
      <c r="AB291" s="143"/>
      <c r="AC291" s="143"/>
      <c r="AD291" s="143"/>
      <c r="AE291" s="145">
        <v>1</v>
      </c>
      <c r="AF291" s="143"/>
      <c r="AG291" s="143"/>
      <c r="AH291" s="143"/>
      <c r="AI291" s="143"/>
    </row>
  </sheetData>
  <sheetProtection/>
  <mergeCells count="1198">
    <mergeCell ref="B291:C291"/>
    <mergeCell ref="D291:O291"/>
    <mergeCell ref="P291:V291"/>
    <mergeCell ref="W291:AD291"/>
    <mergeCell ref="AE291:AI291"/>
    <mergeCell ref="B289:C289"/>
    <mergeCell ref="D289:O289"/>
    <mergeCell ref="P289:V289"/>
    <mergeCell ref="W289:AD289"/>
    <mergeCell ref="AE289:AI289"/>
    <mergeCell ref="B290:C290"/>
    <mergeCell ref="D290:O290"/>
    <mergeCell ref="P290:V290"/>
    <mergeCell ref="W290:AD290"/>
    <mergeCell ref="AE290:AI290"/>
    <mergeCell ref="B287:C287"/>
    <mergeCell ref="D287:O287"/>
    <mergeCell ref="P287:V287"/>
    <mergeCell ref="W287:AD287"/>
    <mergeCell ref="AE287:AI287"/>
    <mergeCell ref="B288:C288"/>
    <mergeCell ref="D288:O288"/>
    <mergeCell ref="P288:V288"/>
    <mergeCell ref="W288:AD288"/>
    <mergeCell ref="AE288:AI288"/>
    <mergeCell ref="B285:C285"/>
    <mergeCell ref="D285:O285"/>
    <mergeCell ref="P285:V285"/>
    <mergeCell ref="W285:AD285"/>
    <mergeCell ref="AE285:AI285"/>
    <mergeCell ref="B286:C286"/>
    <mergeCell ref="D286:O286"/>
    <mergeCell ref="P286:V286"/>
    <mergeCell ref="W286:AD286"/>
    <mergeCell ref="AE286:AI286"/>
    <mergeCell ref="B283:C283"/>
    <mergeCell ref="D283:O283"/>
    <mergeCell ref="P283:V283"/>
    <mergeCell ref="W283:AD283"/>
    <mergeCell ref="AE283:AI283"/>
    <mergeCell ref="B284:C284"/>
    <mergeCell ref="D284:O284"/>
    <mergeCell ref="P284:V284"/>
    <mergeCell ref="W284:AD284"/>
    <mergeCell ref="AE284:AI284"/>
    <mergeCell ref="B278:C278"/>
    <mergeCell ref="D278:O278"/>
    <mergeCell ref="P278:V278"/>
    <mergeCell ref="W278:AC278"/>
    <mergeCell ref="AD278:AI278"/>
    <mergeCell ref="B279:C279"/>
    <mergeCell ref="D279:O279"/>
    <mergeCell ref="P279:V279"/>
    <mergeCell ref="W279:AC279"/>
    <mergeCell ref="AD279:AI279"/>
    <mergeCell ref="B276:C276"/>
    <mergeCell ref="D276:O276"/>
    <mergeCell ref="P276:V276"/>
    <mergeCell ref="W276:AC276"/>
    <mergeCell ref="AD276:AI276"/>
    <mergeCell ref="B277:C277"/>
    <mergeCell ref="D277:O277"/>
    <mergeCell ref="P277:V277"/>
    <mergeCell ref="W277:AC277"/>
    <mergeCell ref="AD277:AI277"/>
    <mergeCell ref="B274:C274"/>
    <mergeCell ref="D274:O274"/>
    <mergeCell ref="P274:V274"/>
    <mergeCell ref="W274:AC274"/>
    <mergeCell ref="AD274:AI274"/>
    <mergeCell ref="B275:C275"/>
    <mergeCell ref="D275:O275"/>
    <mergeCell ref="P275:V275"/>
    <mergeCell ref="W275:AC275"/>
    <mergeCell ref="AD275:AI275"/>
    <mergeCell ref="B272:C272"/>
    <mergeCell ref="D272:O272"/>
    <mergeCell ref="P272:V272"/>
    <mergeCell ref="W272:AC272"/>
    <mergeCell ref="AD272:AI272"/>
    <mergeCell ref="B273:C273"/>
    <mergeCell ref="D273:O273"/>
    <mergeCell ref="P273:V273"/>
    <mergeCell ref="W273:AC273"/>
    <mergeCell ref="AD273:AI273"/>
    <mergeCell ref="B270:C270"/>
    <mergeCell ref="D270:O270"/>
    <mergeCell ref="P270:V270"/>
    <mergeCell ref="W270:AC270"/>
    <mergeCell ref="AD270:AI270"/>
    <mergeCell ref="B271:C271"/>
    <mergeCell ref="D271:O271"/>
    <mergeCell ref="P271:V271"/>
    <mergeCell ref="W271:AC271"/>
    <mergeCell ref="AD271:AI271"/>
    <mergeCell ref="B268:C268"/>
    <mergeCell ref="D268:O268"/>
    <mergeCell ref="P268:V268"/>
    <mergeCell ref="W268:AC268"/>
    <mergeCell ref="AD268:AI268"/>
    <mergeCell ref="B269:C269"/>
    <mergeCell ref="D269:O269"/>
    <mergeCell ref="P269:V269"/>
    <mergeCell ref="W269:AC269"/>
    <mergeCell ref="AD269:AI269"/>
    <mergeCell ref="B266:C266"/>
    <mergeCell ref="D266:O266"/>
    <mergeCell ref="P266:V266"/>
    <mergeCell ref="W266:AC266"/>
    <mergeCell ref="AD266:AI266"/>
    <mergeCell ref="B267:C267"/>
    <mergeCell ref="D267:O267"/>
    <mergeCell ref="P267:V267"/>
    <mergeCell ref="W267:AC267"/>
    <mergeCell ref="AD267:AI267"/>
    <mergeCell ref="B264:C264"/>
    <mergeCell ref="D264:O264"/>
    <mergeCell ref="P264:V264"/>
    <mergeCell ref="W264:AC264"/>
    <mergeCell ref="AD264:AI264"/>
    <mergeCell ref="B265:C265"/>
    <mergeCell ref="D265:O265"/>
    <mergeCell ref="P265:V265"/>
    <mergeCell ref="W265:AC265"/>
    <mergeCell ref="AD265:AI265"/>
    <mergeCell ref="B262:C262"/>
    <mergeCell ref="D262:O262"/>
    <mergeCell ref="P262:V262"/>
    <mergeCell ref="W262:AC262"/>
    <mergeCell ref="AD262:AI262"/>
    <mergeCell ref="B263:C263"/>
    <mergeCell ref="D263:O263"/>
    <mergeCell ref="P263:V263"/>
    <mergeCell ref="W263:AC263"/>
    <mergeCell ref="AD263:AI263"/>
    <mergeCell ref="B260:C260"/>
    <mergeCell ref="D260:O260"/>
    <mergeCell ref="P260:V260"/>
    <mergeCell ref="W260:AC260"/>
    <mergeCell ref="AD260:AI260"/>
    <mergeCell ref="B261:C261"/>
    <mergeCell ref="D261:O261"/>
    <mergeCell ref="P261:V261"/>
    <mergeCell ref="W261:AC261"/>
    <mergeCell ref="AD261:AI261"/>
    <mergeCell ref="B258:C258"/>
    <mergeCell ref="D258:O258"/>
    <mergeCell ref="P258:V258"/>
    <mergeCell ref="W258:AC258"/>
    <mergeCell ref="AD258:AI258"/>
    <mergeCell ref="B259:C259"/>
    <mergeCell ref="D259:O259"/>
    <mergeCell ref="P259:V259"/>
    <mergeCell ref="W259:AC259"/>
    <mergeCell ref="AD259:AI259"/>
    <mergeCell ref="B253:C253"/>
    <mergeCell ref="D253:O253"/>
    <mergeCell ref="P253:V253"/>
    <mergeCell ref="W253:AC253"/>
    <mergeCell ref="AD253:AI253"/>
    <mergeCell ref="B254:C254"/>
    <mergeCell ref="D254:O254"/>
    <mergeCell ref="P254:V254"/>
    <mergeCell ref="W254:AC254"/>
    <mergeCell ref="AD254:AI254"/>
    <mergeCell ref="B251:C251"/>
    <mergeCell ref="D251:O251"/>
    <mergeCell ref="P251:V251"/>
    <mergeCell ref="W251:AC251"/>
    <mergeCell ref="AD251:AI251"/>
    <mergeCell ref="B252:C252"/>
    <mergeCell ref="D252:O252"/>
    <mergeCell ref="P252:V252"/>
    <mergeCell ref="W252:AC252"/>
    <mergeCell ref="AD252:AI252"/>
    <mergeCell ref="B249:C249"/>
    <mergeCell ref="D249:O249"/>
    <mergeCell ref="P249:V249"/>
    <mergeCell ref="W249:AC249"/>
    <mergeCell ref="AD249:AI249"/>
    <mergeCell ref="B250:C250"/>
    <mergeCell ref="D250:O250"/>
    <mergeCell ref="P250:V250"/>
    <mergeCell ref="W250:AC250"/>
    <mergeCell ref="AD250:AI250"/>
    <mergeCell ref="B247:C247"/>
    <mergeCell ref="D247:O247"/>
    <mergeCell ref="P247:V247"/>
    <mergeCell ref="W247:AC247"/>
    <mergeCell ref="AD247:AI247"/>
    <mergeCell ref="B248:C248"/>
    <mergeCell ref="D248:O248"/>
    <mergeCell ref="P248:V248"/>
    <mergeCell ref="W248:AC248"/>
    <mergeCell ref="AD248:AI248"/>
    <mergeCell ref="B245:C245"/>
    <mergeCell ref="D245:O245"/>
    <mergeCell ref="P245:V245"/>
    <mergeCell ref="W245:AC245"/>
    <mergeCell ref="AD245:AI245"/>
    <mergeCell ref="B246:C246"/>
    <mergeCell ref="D246:O246"/>
    <mergeCell ref="P246:V246"/>
    <mergeCell ref="W246:AC246"/>
    <mergeCell ref="AD246:AI246"/>
    <mergeCell ref="B243:C243"/>
    <mergeCell ref="D243:O243"/>
    <mergeCell ref="P243:V243"/>
    <mergeCell ref="W243:AC243"/>
    <mergeCell ref="AD243:AI243"/>
    <mergeCell ref="B244:C244"/>
    <mergeCell ref="D244:O244"/>
    <mergeCell ref="P244:V244"/>
    <mergeCell ref="W244:AC244"/>
    <mergeCell ref="AD244:AI244"/>
    <mergeCell ref="B241:C241"/>
    <mergeCell ref="D241:O241"/>
    <mergeCell ref="P241:V241"/>
    <mergeCell ref="W241:AC241"/>
    <mergeCell ref="AD241:AI241"/>
    <mergeCell ref="B242:C242"/>
    <mergeCell ref="D242:O242"/>
    <mergeCell ref="P242:V242"/>
    <mergeCell ref="W242:AC242"/>
    <mergeCell ref="AD242:AI242"/>
    <mergeCell ref="B239:C239"/>
    <mergeCell ref="D239:O239"/>
    <mergeCell ref="P239:V239"/>
    <mergeCell ref="W239:AC239"/>
    <mergeCell ref="AD239:AI239"/>
    <mergeCell ref="B240:C240"/>
    <mergeCell ref="D240:O240"/>
    <mergeCell ref="P240:V240"/>
    <mergeCell ref="W240:AC240"/>
    <mergeCell ref="AD240:AI240"/>
    <mergeCell ref="C234:N234"/>
    <mergeCell ref="O234:U234"/>
    <mergeCell ref="V234:AB234"/>
    <mergeCell ref="AC234:AH234"/>
    <mergeCell ref="C235:N235"/>
    <mergeCell ref="O235:U235"/>
    <mergeCell ref="V235:AB235"/>
    <mergeCell ref="AC235:AH235"/>
    <mergeCell ref="C232:N232"/>
    <mergeCell ref="O232:U232"/>
    <mergeCell ref="V232:AB232"/>
    <mergeCell ref="AC232:AH232"/>
    <mergeCell ref="C233:N233"/>
    <mergeCell ref="O233:U233"/>
    <mergeCell ref="V233:AB233"/>
    <mergeCell ref="AC233:AH233"/>
    <mergeCell ref="C230:N230"/>
    <mergeCell ref="O230:U230"/>
    <mergeCell ref="V230:AB230"/>
    <mergeCell ref="AC230:AH230"/>
    <mergeCell ref="C231:N231"/>
    <mergeCell ref="O231:U231"/>
    <mergeCell ref="V231:AB231"/>
    <mergeCell ref="AC231:AH231"/>
    <mergeCell ref="C228:N228"/>
    <mergeCell ref="O228:U228"/>
    <mergeCell ref="V228:AB228"/>
    <mergeCell ref="AC228:AH228"/>
    <mergeCell ref="C229:N229"/>
    <mergeCell ref="O229:U229"/>
    <mergeCell ref="V229:AB229"/>
    <mergeCell ref="AC229:AH229"/>
    <mergeCell ref="C226:N226"/>
    <mergeCell ref="O226:U226"/>
    <mergeCell ref="V226:AB226"/>
    <mergeCell ref="AC226:AH226"/>
    <mergeCell ref="C227:N227"/>
    <mergeCell ref="O227:U227"/>
    <mergeCell ref="V227:AB227"/>
    <mergeCell ref="AC227:AH227"/>
    <mergeCell ref="C224:N224"/>
    <mergeCell ref="O224:U224"/>
    <mergeCell ref="V224:AB224"/>
    <mergeCell ref="AC224:AH224"/>
    <mergeCell ref="C225:N225"/>
    <mergeCell ref="O225:U225"/>
    <mergeCell ref="V225:AB225"/>
    <mergeCell ref="AC225:AH225"/>
    <mergeCell ref="C222:N222"/>
    <mergeCell ref="O222:U222"/>
    <mergeCell ref="V222:AB222"/>
    <mergeCell ref="AC222:AH222"/>
    <mergeCell ref="C223:N223"/>
    <mergeCell ref="O223:U223"/>
    <mergeCell ref="V223:AB223"/>
    <mergeCell ref="AC223:AH223"/>
    <mergeCell ref="C220:N220"/>
    <mergeCell ref="O220:U220"/>
    <mergeCell ref="V220:AB220"/>
    <mergeCell ref="AC220:AH220"/>
    <mergeCell ref="C221:N221"/>
    <mergeCell ref="O221:U221"/>
    <mergeCell ref="V221:AB221"/>
    <mergeCell ref="AC221:AH221"/>
    <mergeCell ref="B215:C215"/>
    <mergeCell ref="D215:O215"/>
    <mergeCell ref="P215:V215"/>
    <mergeCell ref="W215:AC215"/>
    <mergeCell ref="AD215:AI215"/>
    <mergeCell ref="B216:C216"/>
    <mergeCell ref="D216:O216"/>
    <mergeCell ref="P216:V216"/>
    <mergeCell ref="W216:AC216"/>
    <mergeCell ref="AD216:AI216"/>
    <mergeCell ref="B213:C213"/>
    <mergeCell ref="D213:O213"/>
    <mergeCell ref="P213:V213"/>
    <mergeCell ref="W213:AC213"/>
    <mergeCell ref="AD213:AI213"/>
    <mergeCell ref="B214:C214"/>
    <mergeCell ref="D214:O214"/>
    <mergeCell ref="P214:V214"/>
    <mergeCell ref="W214:AC214"/>
    <mergeCell ref="AD214:AI214"/>
    <mergeCell ref="B208:D208"/>
    <mergeCell ref="E208:P208"/>
    <mergeCell ref="Q208:W208"/>
    <mergeCell ref="X208:AD208"/>
    <mergeCell ref="AE208:AI208"/>
    <mergeCell ref="B212:C212"/>
    <mergeCell ref="D212:O212"/>
    <mergeCell ref="P212:V212"/>
    <mergeCell ref="W212:AC212"/>
    <mergeCell ref="AD212:AI212"/>
    <mergeCell ref="AE206:AI206"/>
    <mergeCell ref="B207:D207"/>
    <mergeCell ref="E207:P207"/>
    <mergeCell ref="Q207:W207"/>
    <mergeCell ref="X207:AD207"/>
    <mergeCell ref="AE207:AI207"/>
    <mergeCell ref="B201:E201"/>
    <mergeCell ref="F201:Q201"/>
    <mergeCell ref="R201:X201"/>
    <mergeCell ref="Y201:AE201"/>
    <mergeCell ref="AF201:AJ201"/>
    <mergeCell ref="B205:D205"/>
    <mergeCell ref="E205:P205"/>
    <mergeCell ref="Q205:W205"/>
    <mergeCell ref="X205:AD205"/>
    <mergeCell ref="AE205:AI205"/>
    <mergeCell ref="B199:E199"/>
    <mergeCell ref="F199:Q199"/>
    <mergeCell ref="R199:X199"/>
    <mergeCell ref="Y199:AE199"/>
    <mergeCell ref="AF199:AJ199"/>
    <mergeCell ref="B200:E200"/>
    <mergeCell ref="F200:Q200"/>
    <mergeCell ref="R200:X200"/>
    <mergeCell ref="Y200:AE200"/>
    <mergeCell ref="AF200:AJ200"/>
    <mergeCell ref="B197:E197"/>
    <mergeCell ref="F197:Q197"/>
    <mergeCell ref="R197:X197"/>
    <mergeCell ref="Y197:AE197"/>
    <mergeCell ref="AF197:AJ197"/>
    <mergeCell ref="B198:E198"/>
    <mergeCell ref="F198:Q198"/>
    <mergeCell ref="R198:X198"/>
    <mergeCell ref="Y198:AE198"/>
    <mergeCell ref="AF198:AJ198"/>
    <mergeCell ref="B195:E195"/>
    <mergeCell ref="F195:Q195"/>
    <mergeCell ref="R195:X195"/>
    <mergeCell ref="Y195:AE195"/>
    <mergeCell ref="AF195:AJ195"/>
    <mergeCell ref="B196:E196"/>
    <mergeCell ref="F196:Q196"/>
    <mergeCell ref="R196:X196"/>
    <mergeCell ref="Y196:AE196"/>
    <mergeCell ref="AF196:AJ196"/>
    <mergeCell ref="B193:E193"/>
    <mergeCell ref="F193:Q193"/>
    <mergeCell ref="R193:X193"/>
    <mergeCell ref="Y193:AE193"/>
    <mergeCell ref="AF193:AJ193"/>
    <mergeCell ref="B194:E194"/>
    <mergeCell ref="F194:Q194"/>
    <mergeCell ref="R194:X194"/>
    <mergeCell ref="Y194:AE194"/>
    <mergeCell ref="AF194:AJ194"/>
    <mergeCell ref="B191:E191"/>
    <mergeCell ref="F191:Q191"/>
    <mergeCell ref="R191:X191"/>
    <mergeCell ref="Y191:AE191"/>
    <mergeCell ref="AF191:AJ191"/>
    <mergeCell ref="B192:E192"/>
    <mergeCell ref="F192:Q192"/>
    <mergeCell ref="R192:X192"/>
    <mergeCell ref="Y192:AE192"/>
    <mergeCell ref="AF192:AJ192"/>
    <mergeCell ref="B189:E189"/>
    <mergeCell ref="F189:Q189"/>
    <mergeCell ref="R189:X189"/>
    <mergeCell ref="Y189:AE189"/>
    <mergeCell ref="AF189:AJ189"/>
    <mergeCell ref="B190:E190"/>
    <mergeCell ref="F190:Q190"/>
    <mergeCell ref="R190:X190"/>
    <mergeCell ref="Y190:AE190"/>
    <mergeCell ref="AF190:AJ190"/>
    <mergeCell ref="B184:E184"/>
    <mergeCell ref="F184:Q184"/>
    <mergeCell ref="R184:X184"/>
    <mergeCell ref="Y184:AE184"/>
    <mergeCell ref="AF184:AI184"/>
    <mergeCell ref="B188:E188"/>
    <mergeCell ref="F188:Q188"/>
    <mergeCell ref="R188:X188"/>
    <mergeCell ref="Y188:AE188"/>
    <mergeCell ref="AF188:AJ188"/>
    <mergeCell ref="B182:E182"/>
    <mergeCell ref="F182:Q182"/>
    <mergeCell ref="R182:X182"/>
    <mergeCell ref="Y182:AE182"/>
    <mergeCell ref="AF182:AI182"/>
    <mergeCell ref="B183:E183"/>
    <mergeCell ref="F183:Q183"/>
    <mergeCell ref="R183:X183"/>
    <mergeCell ref="Y183:AE183"/>
    <mergeCell ref="AF183:AI183"/>
    <mergeCell ref="B180:E180"/>
    <mergeCell ref="F180:Q180"/>
    <mergeCell ref="R180:X180"/>
    <mergeCell ref="Y180:AE180"/>
    <mergeCell ref="AF180:AI180"/>
    <mergeCell ref="B181:E181"/>
    <mergeCell ref="F181:Q181"/>
    <mergeCell ref="R181:X181"/>
    <mergeCell ref="Y181:AE181"/>
    <mergeCell ref="AF181:AI181"/>
    <mergeCell ref="B175:F175"/>
    <mergeCell ref="G175:R175"/>
    <mergeCell ref="S175:Y175"/>
    <mergeCell ref="Z175:AE175"/>
    <mergeCell ref="AF175:AI175"/>
    <mergeCell ref="B176:F176"/>
    <mergeCell ref="G176:R176"/>
    <mergeCell ref="S176:Y176"/>
    <mergeCell ref="Z176:AE176"/>
    <mergeCell ref="AF176:AI176"/>
    <mergeCell ref="B173:F173"/>
    <mergeCell ref="G173:R173"/>
    <mergeCell ref="S173:Y173"/>
    <mergeCell ref="Z173:AE173"/>
    <mergeCell ref="AF173:AI173"/>
    <mergeCell ref="B174:F174"/>
    <mergeCell ref="G174:R174"/>
    <mergeCell ref="S174:Y174"/>
    <mergeCell ref="Z174:AE174"/>
    <mergeCell ref="AF174:AI174"/>
    <mergeCell ref="B171:F171"/>
    <mergeCell ref="G171:R171"/>
    <mergeCell ref="S171:Y171"/>
    <mergeCell ref="Z171:AE171"/>
    <mergeCell ref="AF171:AI171"/>
    <mergeCell ref="B172:F172"/>
    <mergeCell ref="G172:R172"/>
    <mergeCell ref="S172:Y172"/>
    <mergeCell ref="Z172:AE172"/>
    <mergeCell ref="AF172:AI172"/>
    <mergeCell ref="B169:F169"/>
    <mergeCell ref="G169:R169"/>
    <mergeCell ref="S169:Y169"/>
    <mergeCell ref="Z169:AE169"/>
    <mergeCell ref="AF169:AI169"/>
    <mergeCell ref="B170:F170"/>
    <mergeCell ref="G170:R170"/>
    <mergeCell ref="S170:Y170"/>
    <mergeCell ref="Z170:AE170"/>
    <mergeCell ref="AF170:AI170"/>
    <mergeCell ref="B167:F167"/>
    <mergeCell ref="G167:R167"/>
    <mergeCell ref="S167:Y167"/>
    <mergeCell ref="Z167:AE167"/>
    <mergeCell ref="AF167:AI167"/>
    <mergeCell ref="B168:F168"/>
    <mergeCell ref="G168:R168"/>
    <mergeCell ref="S168:Y168"/>
    <mergeCell ref="Z168:AE168"/>
    <mergeCell ref="AF168:AI168"/>
    <mergeCell ref="B165:F165"/>
    <mergeCell ref="G165:R165"/>
    <mergeCell ref="S165:Y165"/>
    <mergeCell ref="Z165:AE165"/>
    <mergeCell ref="AF165:AI165"/>
    <mergeCell ref="B166:F166"/>
    <mergeCell ref="G166:R166"/>
    <mergeCell ref="S166:Y166"/>
    <mergeCell ref="Z166:AE166"/>
    <mergeCell ref="AF166:AI166"/>
    <mergeCell ref="B163:F163"/>
    <mergeCell ref="G163:R163"/>
    <mergeCell ref="S163:Y163"/>
    <mergeCell ref="Z163:AE163"/>
    <mergeCell ref="AF163:AI163"/>
    <mergeCell ref="B164:F164"/>
    <mergeCell ref="G164:R164"/>
    <mergeCell ref="S164:Y164"/>
    <mergeCell ref="Z164:AE164"/>
    <mergeCell ref="AF164:AI164"/>
    <mergeCell ref="B161:F161"/>
    <mergeCell ref="G161:R161"/>
    <mergeCell ref="S161:Y161"/>
    <mergeCell ref="Z161:AE161"/>
    <mergeCell ref="AF161:AI161"/>
    <mergeCell ref="B162:F162"/>
    <mergeCell ref="G162:R162"/>
    <mergeCell ref="S162:Y162"/>
    <mergeCell ref="Z162:AE162"/>
    <mergeCell ref="AF162:AI162"/>
    <mergeCell ref="B156:G156"/>
    <mergeCell ref="H156:S156"/>
    <mergeCell ref="T156:Z156"/>
    <mergeCell ref="AA156:AE156"/>
    <mergeCell ref="AF156:AI156"/>
    <mergeCell ref="B157:G157"/>
    <mergeCell ref="H157:S157"/>
    <mergeCell ref="T157:Z157"/>
    <mergeCell ref="AA157:AE157"/>
    <mergeCell ref="AF157:AI157"/>
    <mergeCell ref="B154:G154"/>
    <mergeCell ref="H154:S154"/>
    <mergeCell ref="T154:Z154"/>
    <mergeCell ref="AA154:AE154"/>
    <mergeCell ref="AF154:AI154"/>
    <mergeCell ref="B155:G155"/>
    <mergeCell ref="H155:S155"/>
    <mergeCell ref="T155:Z155"/>
    <mergeCell ref="AA155:AE155"/>
    <mergeCell ref="AF155:AI155"/>
    <mergeCell ref="B152:G152"/>
    <mergeCell ref="H152:S152"/>
    <mergeCell ref="T152:Z152"/>
    <mergeCell ref="AA152:AE152"/>
    <mergeCell ref="AF152:AI152"/>
    <mergeCell ref="B153:G153"/>
    <mergeCell ref="H153:S153"/>
    <mergeCell ref="T153:Z153"/>
    <mergeCell ref="AA153:AE153"/>
    <mergeCell ref="AF153:AI153"/>
    <mergeCell ref="B147:H147"/>
    <mergeCell ref="I147:R147"/>
    <mergeCell ref="S147:Z147"/>
    <mergeCell ref="AA147:AD147"/>
    <mergeCell ref="AE147:AI147"/>
    <mergeCell ref="B151:G151"/>
    <mergeCell ref="H151:S151"/>
    <mergeCell ref="T151:Z151"/>
    <mergeCell ref="AA151:AE151"/>
    <mergeCell ref="AF151:AI151"/>
    <mergeCell ref="B145:H145"/>
    <mergeCell ref="I145:R145"/>
    <mergeCell ref="S145:Z145"/>
    <mergeCell ref="AA145:AD145"/>
    <mergeCell ref="AE145:AI145"/>
    <mergeCell ref="B146:H146"/>
    <mergeCell ref="I146:R146"/>
    <mergeCell ref="S146:Z146"/>
    <mergeCell ref="AA146:AD146"/>
    <mergeCell ref="AE146:AI146"/>
    <mergeCell ref="B143:H143"/>
    <mergeCell ref="I143:R143"/>
    <mergeCell ref="S143:Z143"/>
    <mergeCell ref="AA143:AD143"/>
    <mergeCell ref="AE143:AI143"/>
    <mergeCell ref="B144:H144"/>
    <mergeCell ref="I144:R144"/>
    <mergeCell ref="S144:Z144"/>
    <mergeCell ref="AA144:AD144"/>
    <mergeCell ref="AE144:AI144"/>
    <mergeCell ref="B141:H141"/>
    <mergeCell ref="I141:R141"/>
    <mergeCell ref="S141:Z141"/>
    <mergeCell ref="AA141:AD141"/>
    <mergeCell ref="AE141:AI141"/>
    <mergeCell ref="B142:H142"/>
    <mergeCell ref="I142:R142"/>
    <mergeCell ref="S142:Z142"/>
    <mergeCell ref="AA142:AD142"/>
    <mergeCell ref="AE142:AI142"/>
    <mergeCell ref="B139:H139"/>
    <mergeCell ref="I139:R139"/>
    <mergeCell ref="S139:Z139"/>
    <mergeCell ref="AA139:AD139"/>
    <mergeCell ref="AE139:AI139"/>
    <mergeCell ref="B140:H140"/>
    <mergeCell ref="I140:R140"/>
    <mergeCell ref="S140:Z140"/>
    <mergeCell ref="AA140:AD140"/>
    <mergeCell ref="AE140:AI140"/>
    <mergeCell ref="B137:H137"/>
    <mergeCell ref="I137:R137"/>
    <mergeCell ref="S137:Z137"/>
    <mergeCell ref="AA137:AD137"/>
    <mergeCell ref="AE137:AI137"/>
    <mergeCell ref="B138:H138"/>
    <mergeCell ref="I138:R138"/>
    <mergeCell ref="S138:Z138"/>
    <mergeCell ref="AA138:AD138"/>
    <mergeCell ref="AE138:AI138"/>
    <mergeCell ref="B135:H135"/>
    <mergeCell ref="I135:R135"/>
    <mergeCell ref="S135:Z135"/>
    <mergeCell ref="AA135:AD135"/>
    <mergeCell ref="AE135:AI135"/>
    <mergeCell ref="B136:H136"/>
    <mergeCell ref="I136:R136"/>
    <mergeCell ref="S136:Z136"/>
    <mergeCell ref="AA136:AD136"/>
    <mergeCell ref="AE136:AI136"/>
    <mergeCell ref="B133:H133"/>
    <mergeCell ref="I133:R133"/>
    <mergeCell ref="S133:Z133"/>
    <mergeCell ref="AA133:AD133"/>
    <mergeCell ref="AE133:AI133"/>
    <mergeCell ref="B134:H134"/>
    <mergeCell ref="I134:R134"/>
    <mergeCell ref="S134:Z134"/>
    <mergeCell ref="AA134:AD134"/>
    <mergeCell ref="AE134:AI134"/>
    <mergeCell ref="B131:H131"/>
    <mergeCell ref="I131:R131"/>
    <mergeCell ref="S131:Z131"/>
    <mergeCell ref="AA131:AD131"/>
    <mergeCell ref="AE131:AI131"/>
    <mergeCell ref="B132:H132"/>
    <mergeCell ref="I132:R132"/>
    <mergeCell ref="S132:Z132"/>
    <mergeCell ref="AA132:AD132"/>
    <mergeCell ref="AE132:AI132"/>
    <mergeCell ref="B129:H129"/>
    <mergeCell ref="I129:R129"/>
    <mergeCell ref="S129:Z129"/>
    <mergeCell ref="AA129:AD129"/>
    <mergeCell ref="AE129:AI129"/>
    <mergeCell ref="B130:H130"/>
    <mergeCell ref="I130:R130"/>
    <mergeCell ref="S130:Z130"/>
    <mergeCell ref="AA130:AD130"/>
    <mergeCell ref="AE130:AI130"/>
    <mergeCell ref="B127:H127"/>
    <mergeCell ref="I127:R127"/>
    <mergeCell ref="S127:Z127"/>
    <mergeCell ref="AA127:AD127"/>
    <mergeCell ref="AE127:AI127"/>
    <mergeCell ref="B128:H128"/>
    <mergeCell ref="I128:R128"/>
    <mergeCell ref="S128:Z128"/>
    <mergeCell ref="AA128:AD128"/>
    <mergeCell ref="AE128:AI128"/>
    <mergeCell ref="B122:H122"/>
    <mergeCell ref="I122:T122"/>
    <mergeCell ref="U122:AA122"/>
    <mergeCell ref="AB122:AE122"/>
    <mergeCell ref="AF122:AJ122"/>
    <mergeCell ref="B126:H126"/>
    <mergeCell ref="I126:R126"/>
    <mergeCell ref="S126:Z126"/>
    <mergeCell ref="AA126:AD126"/>
    <mergeCell ref="AE126:AI126"/>
    <mergeCell ref="B120:H120"/>
    <mergeCell ref="I120:T120"/>
    <mergeCell ref="U120:AA120"/>
    <mergeCell ref="AB120:AE120"/>
    <mergeCell ref="AF120:AJ120"/>
    <mergeCell ref="B121:H121"/>
    <mergeCell ref="I121:T121"/>
    <mergeCell ref="U121:AA121"/>
    <mergeCell ref="AB121:AE121"/>
    <mergeCell ref="AF121:AJ121"/>
    <mergeCell ref="B118:H118"/>
    <mergeCell ref="I118:T118"/>
    <mergeCell ref="U118:AA118"/>
    <mergeCell ref="AB118:AE118"/>
    <mergeCell ref="AF118:AJ118"/>
    <mergeCell ref="B119:H119"/>
    <mergeCell ref="I119:T119"/>
    <mergeCell ref="U119:AA119"/>
    <mergeCell ref="AB119:AE119"/>
    <mergeCell ref="AF119:AJ119"/>
    <mergeCell ref="B116:H116"/>
    <mergeCell ref="I116:T116"/>
    <mergeCell ref="U116:AA116"/>
    <mergeCell ref="AB116:AE116"/>
    <mergeCell ref="AF116:AJ116"/>
    <mergeCell ref="B117:H117"/>
    <mergeCell ref="I117:T117"/>
    <mergeCell ref="U117:AA117"/>
    <mergeCell ref="AB117:AE117"/>
    <mergeCell ref="AF117:AJ117"/>
    <mergeCell ref="B114:H114"/>
    <mergeCell ref="I114:T114"/>
    <mergeCell ref="U114:AA114"/>
    <mergeCell ref="AB114:AE114"/>
    <mergeCell ref="AF114:AJ114"/>
    <mergeCell ref="B115:H115"/>
    <mergeCell ref="I115:T115"/>
    <mergeCell ref="U115:AA115"/>
    <mergeCell ref="AB115:AE115"/>
    <mergeCell ref="AF115:AJ115"/>
    <mergeCell ref="B112:H112"/>
    <mergeCell ref="I112:T112"/>
    <mergeCell ref="U112:AA112"/>
    <mergeCell ref="AB112:AE112"/>
    <mergeCell ref="AF112:AJ112"/>
    <mergeCell ref="B113:H113"/>
    <mergeCell ref="I113:T113"/>
    <mergeCell ref="U113:AA113"/>
    <mergeCell ref="AB113:AE113"/>
    <mergeCell ref="AF113:AJ113"/>
    <mergeCell ref="B110:H110"/>
    <mergeCell ref="I110:T110"/>
    <mergeCell ref="U110:AA110"/>
    <mergeCell ref="AB110:AE110"/>
    <mergeCell ref="AF110:AJ110"/>
    <mergeCell ref="B111:H111"/>
    <mergeCell ref="I111:T111"/>
    <mergeCell ref="U111:AA111"/>
    <mergeCell ref="AB111:AE111"/>
    <mergeCell ref="AF111:AJ111"/>
    <mergeCell ref="B108:H108"/>
    <mergeCell ref="I108:T108"/>
    <mergeCell ref="U108:AA108"/>
    <mergeCell ref="AB108:AE108"/>
    <mergeCell ref="AF108:AJ108"/>
    <mergeCell ref="B109:H109"/>
    <mergeCell ref="I109:T109"/>
    <mergeCell ref="U109:AA109"/>
    <mergeCell ref="AB109:AE109"/>
    <mergeCell ref="AF109:AJ109"/>
    <mergeCell ref="B106:H106"/>
    <mergeCell ref="I106:T106"/>
    <mergeCell ref="U106:AA106"/>
    <mergeCell ref="AB106:AE106"/>
    <mergeCell ref="AF106:AJ106"/>
    <mergeCell ref="B107:H107"/>
    <mergeCell ref="I107:T107"/>
    <mergeCell ref="U107:AA107"/>
    <mergeCell ref="AB107:AE107"/>
    <mergeCell ref="AF107:AJ107"/>
    <mergeCell ref="B104:H104"/>
    <mergeCell ref="I104:T104"/>
    <mergeCell ref="U104:AA104"/>
    <mergeCell ref="AB104:AE104"/>
    <mergeCell ref="AF104:AJ104"/>
    <mergeCell ref="B105:H105"/>
    <mergeCell ref="I105:T105"/>
    <mergeCell ref="U105:AA105"/>
    <mergeCell ref="AB105:AE105"/>
    <mergeCell ref="AF105:AJ105"/>
    <mergeCell ref="B102:H102"/>
    <mergeCell ref="I102:T102"/>
    <mergeCell ref="U102:AA102"/>
    <mergeCell ref="AB102:AE102"/>
    <mergeCell ref="AF102:AJ102"/>
    <mergeCell ref="B103:H103"/>
    <mergeCell ref="I103:T103"/>
    <mergeCell ref="U103:AA103"/>
    <mergeCell ref="AB103:AE103"/>
    <mergeCell ref="AF103:AJ103"/>
    <mergeCell ref="B100:H100"/>
    <mergeCell ref="I100:T100"/>
    <mergeCell ref="U100:AA100"/>
    <mergeCell ref="AB100:AE100"/>
    <mergeCell ref="AF100:AJ100"/>
    <mergeCell ref="B101:H101"/>
    <mergeCell ref="I101:T101"/>
    <mergeCell ref="U101:AA101"/>
    <mergeCell ref="AB101:AE101"/>
    <mergeCell ref="AF101:AJ101"/>
    <mergeCell ref="B98:H98"/>
    <mergeCell ref="I98:T98"/>
    <mergeCell ref="U98:AA98"/>
    <mergeCell ref="AB98:AE98"/>
    <mergeCell ref="AF98:AJ98"/>
    <mergeCell ref="B99:H99"/>
    <mergeCell ref="I99:T99"/>
    <mergeCell ref="U99:AA99"/>
    <mergeCell ref="AB99:AE99"/>
    <mergeCell ref="AF99:AJ99"/>
    <mergeCell ref="B96:H96"/>
    <mergeCell ref="I96:T96"/>
    <mergeCell ref="U96:AA96"/>
    <mergeCell ref="AB96:AE96"/>
    <mergeCell ref="AF96:AJ96"/>
    <mergeCell ref="B97:H97"/>
    <mergeCell ref="I97:T97"/>
    <mergeCell ref="U97:AA97"/>
    <mergeCell ref="AB97:AE97"/>
    <mergeCell ref="AF97:AJ97"/>
    <mergeCell ref="B94:H94"/>
    <mergeCell ref="I94:T94"/>
    <mergeCell ref="U94:AA94"/>
    <mergeCell ref="AB94:AE94"/>
    <mergeCell ref="AF94:AJ94"/>
    <mergeCell ref="B95:H95"/>
    <mergeCell ref="I95:T95"/>
    <mergeCell ref="U95:AA95"/>
    <mergeCell ref="AB95:AE95"/>
    <mergeCell ref="AF95:AJ95"/>
    <mergeCell ref="B92:H92"/>
    <mergeCell ref="I92:T92"/>
    <mergeCell ref="U92:AA92"/>
    <mergeCell ref="AB92:AE92"/>
    <mergeCell ref="AF92:AJ92"/>
    <mergeCell ref="B93:H93"/>
    <mergeCell ref="I93:T93"/>
    <mergeCell ref="U93:AA93"/>
    <mergeCell ref="AB93:AE93"/>
    <mergeCell ref="AF93:AJ93"/>
    <mergeCell ref="AF90:AJ90"/>
    <mergeCell ref="B91:H91"/>
    <mergeCell ref="I91:T91"/>
    <mergeCell ref="U91:AA91"/>
    <mergeCell ref="AB91:AE91"/>
    <mergeCell ref="AF91:AJ91"/>
    <mergeCell ref="B85:I85"/>
    <mergeCell ref="J85:T85"/>
    <mergeCell ref="U85:AA85"/>
    <mergeCell ref="AB85:AE85"/>
    <mergeCell ref="AF85:AJ85"/>
    <mergeCell ref="B89:H89"/>
    <mergeCell ref="I89:T89"/>
    <mergeCell ref="U89:AA89"/>
    <mergeCell ref="AB89:AE89"/>
    <mergeCell ref="AF89:AJ89"/>
    <mergeCell ref="B83:I83"/>
    <mergeCell ref="J83:T83"/>
    <mergeCell ref="U83:AA83"/>
    <mergeCell ref="AB83:AE83"/>
    <mergeCell ref="AF83:AJ83"/>
    <mergeCell ref="B84:I84"/>
    <mergeCell ref="J84:T84"/>
    <mergeCell ref="U84:AA84"/>
    <mergeCell ref="AB84:AE84"/>
    <mergeCell ref="AF84:AJ84"/>
    <mergeCell ref="B81:I81"/>
    <mergeCell ref="J81:T81"/>
    <mergeCell ref="U81:AA81"/>
    <mergeCell ref="AB81:AE81"/>
    <mergeCell ref="AF81:AJ81"/>
    <mergeCell ref="B82:I82"/>
    <mergeCell ref="J82:T82"/>
    <mergeCell ref="U82:AA82"/>
    <mergeCell ref="AB82:AE82"/>
    <mergeCell ref="AF82:AJ82"/>
    <mergeCell ref="B79:I79"/>
    <mergeCell ref="J79:T79"/>
    <mergeCell ref="U79:AA79"/>
    <mergeCell ref="AB79:AE79"/>
    <mergeCell ref="AF79:AJ79"/>
    <mergeCell ref="B80:I80"/>
    <mergeCell ref="J80:T80"/>
    <mergeCell ref="U80:AA80"/>
    <mergeCell ref="AB80:AE80"/>
    <mergeCell ref="AF80:AJ80"/>
    <mergeCell ref="B77:I77"/>
    <mergeCell ref="J77:T77"/>
    <mergeCell ref="U77:AA77"/>
    <mergeCell ref="AB77:AE77"/>
    <mergeCell ref="AF77:AJ77"/>
    <mergeCell ref="B78:I78"/>
    <mergeCell ref="J78:T78"/>
    <mergeCell ref="U78:AA78"/>
    <mergeCell ref="AB78:AE78"/>
    <mergeCell ref="AF78:AJ78"/>
    <mergeCell ref="B75:I75"/>
    <mergeCell ref="J75:T75"/>
    <mergeCell ref="U75:AA75"/>
    <mergeCell ref="AB75:AE75"/>
    <mergeCell ref="AF75:AJ75"/>
    <mergeCell ref="B76:I76"/>
    <mergeCell ref="J76:T76"/>
    <mergeCell ref="U76:AA76"/>
    <mergeCell ref="AB76:AE76"/>
    <mergeCell ref="AF76:AJ76"/>
    <mergeCell ref="B73:I73"/>
    <mergeCell ref="J73:T73"/>
    <mergeCell ref="U73:AA73"/>
    <mergeCell ref="AB73:AE73"/>
    <mergeCell ref="AF73:AJ73"/>
    <mergeCell ref="B74:I74"/>
    <mergeCell ref="J74:T74"/>
    <mergeCell ref="U74:AA74"/>
    <mergeCell ref="AB74:AE74"/>
    <mergeCell ref="AF74:AJ74"/>
    <mergeCell ref="B71:I71"/>
    <mergeCell ref="J71:T71"/>
    <mergeCell ref="U71:AA71"/>
    <mergeCell ref="AB71:AE71"/>
    <mergeCell ref="AF71:AJ71"/>
    <mergeCell ref="B72:I72"/>
    <mergeCell ref="J72:T72"/>
    <mergeCell ref="U72:AA72"/>
    <mergeCell ref="AB72:AE72"/>
    <mergeCell ref="AF72:AJ72"/>
    <mergeCell ref="B69:I69"/>
    <mergeCell ref="J69:T69"/>
    <mergeCell ref="U69:AA69"/>
    <mergeCell ref="AB69:AE69"/>
    <mergeCell ref="AF69:AJ69"/>
    <mergeCell ref="B70:I70"/>
    <mergeCell ref="J70:T70"/>
    <mergeCell ref="U70:AA70"/>
    <mergeCell ref="AB70:AE70"/>
    <mergeCell ref="AF70:AJ70"/>
    <mergeCell ref="B67:I67"/>
    <mergeCell ref="J67:T67"/>
    <mergeCell ref="U67:AA67"/>
    <mergeCell ref="AB67:AE67"/>
    <mergeCell ref="AF67:AJ67"/>
    <mergeCell ref="B68:I68"/>
    <mergeCell ref="J68:T68"/>
    <mergeCell ref="U68:AA68"/>
    <mergeCell ref="AB68:AE68"/>
    <mergeCell ref="AF68:AJ68"/>
    <mergeCell ref="B65:I65"/>
    <mergeCell ref="J65:T65"/>
    <mergeCell ref="U65:AA65"/>
    <mergeCell ref="AB65:AE65"/>
    <mergeCell ref="AF65:AJ65"/>
    <mergeCell ref="B66:I66"/>
    <mergeCell ref="J66:T66"/>
    <mergeCell ref="U66:AA66"/>
    <mergeCell ref="AB66:AE66"/>
    <mergeCell ref="AF66:AJ66"/>
    <mergeCell ref="B63:I63"/>
    <mergeCell ref="J63:T63"/>
    <mergeCell ref="U63:AA63"/>
    <mergeCell ref="AB63:AE63"/>
    <mergeCell ref="AF63:AJ63"/>
    <mergeCell ref="B64:I64"/>
    <mergeCell ref="J64:T64"/>
    <mergeCell ref="U64:AA64"/>
    <mergeCell ref="AB64:AE64"/>
    <mergeCell ref="AF64:AJ64"/>
    <mergeCell ref="B61:I61"/>
    <mergeCell ref="J61:T61"/>
    <mergeCell ref="U61:AA61"/>
    <mergeCell ref="AB61:AE61"/>
    <mergeCell ref="AF61:AJ61"/>
    <mergeCell ref="B62:I62"/>
    <mergeCell ref="J62:T62"/>
    <mergeCell ref="U62:AA62"/>
    <mergeCell ref="AB62:AE62"/>
    <mergeCell ref="AF62:AJ62"/>
    <mergeCell ref="B59:I59"/>
    <mergeCell ref="J59:T59"/>
    <mergeCell ref="U59:AA59"/>
    <mergeCell ref="AB59:AE59"/>
    <mergeCell ref="AF59:AJ59"/>
    <mergeCell ref="B60:I60"/>
    <mergeCell ref="J60:T60"/>
    <mergeCell ref="U60:AA60"/>
    <mergeCell ref="AB60:AE60"/>
    <mergeCell ref="AF60:AJ60"/>
    <mergeCell ref="B57:I57"/>
    <mergeCell ref="J57:T57"/>
    <mergeCell ref="U57:AA57"/>
    <mergeCell ref="AB57:AE57"/>
    <mergeCell ref="AF57:AJ57"/>
    <mergeCell ref="B58:I58"/>
    <mergeCell ref="J58:T58"/>
    <mergeCell ref="U58:AA58"/>
    <mergeCell ref="AB58:AE58"/>
    <mergeCell ref="AF58:AJ58"/>
    <mergeCell ref="B55:I55"/>
    <mergeCell ref="J55:T55"/>
    <mergeCell ref="U55:AA55"/>
    <mergeCell ref="AB55:AE55"/>
    <mergeCell ref="AF55:AJ55"/>
    <mergeCell ref="B56:I56"/>
    <mergeCell ref="J56:T56"/>
    <mergeCell ref="U56:AA56"/>
    <mergeCell ref="AB56:AE56"/>
    <mergeCell ref="AF56:AJ56"/>
    <mergeCell ref="B53:I53"/>
    <mergeCell ref="J53:T53"/>
    <mergeCell ref="U53:AA53"/>
    <mergeCell ref="AB53:AE53"/>
    <mergeCell ref="AF53:AJ53"/>
    <mergeCell ref="B54:I54"/>
    <mergeCell ref="J54:T54"/>
    <mergeCell ref="U54:AA54"/>
    <mergeCell ref="AB54:AE54"/>
    <mergeCell ref="AF54:AJ54"/>
    <mergeCell ref="B48:I48"/>
    <mergeCell ref="J48:T48"/>
    <mergeCell ref="U48:AA48"/>
    <mergeCell ref="AB48:AF48"/>
    <mergeCell ref="AG48:AI48"/>
    <mergeCell ref="B49:I49"/>
    <mergeCell ref="J49:T49"/>
    <mergeCell ref="U49:AA49"/>
    <mergeCell ref="AB49:AF49"/>
    <mergeCell ref="AG49:AI49"/>
    <mergeCell ref="B46:I46"/>
    <mergeCell ref="J46:T46"/>
    <mergeCell ref="U46:AA46"/>
    <mergeCell ref="AB46:AF46"/>
    <mergeCell ref="AG46:AI46"/>
    <mergeCell ref="B47:I47"/>
    <mergeCell ref="J47:T47"/>
    <mergeCell ref="U47:AA47"/>
    <mergeCell ref="AB47:AF47"/>
    <mergeCell ref="AG47:AI47"/>
    <mergeCell ref="B44:I44"/>
    <mergeCell ref="J44:T44"/>
    <mergeCell ref="U44:AA44"/>
    <mergeCell ref="AB44:AF44"/>
    <mergeCell ref="AG44:AI44"/>
    <mergeCell ref="B45:I45"/>
    <mergeCell ref="J45:T45"/>
    <mergeCell ref="U45:AA45"/>
    <mergeCell ref="AB45:AF45"/>
    <mergeCell ref="AG45:AI45"/>
    <mergeCell ref="B42:I42"/>
    <mergeCell ref="J42:T42"/>
    <mergeCell ref="U42:AA42"/>
    <mergeCell ref="AB42:AF42"/>
    <mergeCell ref="AG42:AI42"/>
    <mergeCell ref="B43:I43"/>
    <mergeCell ref="J43:T43"/>
    <mergeCell ref="U43:AA43"/>
    <mergeCell ref="AB43:AF43"/>
    <mergeCell ref="AG43:AI43"/>
    <mergeCell ref="B40:I40"/>
    <mergeCell ref="J40:T40"/>
    <mergeCell ref="U40:AA40"/>
    <mergeCell ref="AB40:AF40"/>
    <mergeCell ref="AG40:AI40"/>
    <mergeCell ref="B41:I41"/>
    <mergeCell ref="J41:T41"/>
    <mergeCell ref="U41:AA41"/>
    <mergeCell ref="AB41:AF41"/>
    <mergeCell ref="AG41:AI41"/>
    <mergeCell ref="B38:I38"/>
    <mergeCell ref="J38:T38"/>
    <mergeCell ref="U38:AA38"/>
    <mergeCell ref="AB38:AF38"/>
    <mergeCell ref="AG38:AI38"/>
    <mergeCell ref="B39:I39"/>
    <mergeCell ref="J39:T39"/>
    <mergeCell ref="U39:AA39"/>
    <mergeCell ref="AB39:AF39"/>
    <mergeCell ref="AG39:AI39"/>
    <mergeCell ref="B36:I36"/>
    <mergeCell ref="J36:T36"/>
    <mergeCell ref="U36:AA36"/>
    <mergeCell ref="AB36:AF36"/>
    <mergeCell ref="AG36:AI36"/>
    <mergeCell ref="B37:I37"/>
    <mergeCell ref="J37:T37"/>
    <mergeCell ref="U37:AA37"/>
    <mergeCell ref="AB37:AF37"/>
    <mergeCell ref="AG37:AI37"/>
    <mergeCell ref="B34:I34"/>
    <mergeCell ref="J34:T34"/>
    <mergeCell ref="U34:AA34"/>
    <mergeCell ref="AB34:AF34"/>
    <mergeCell ref="AG34:AI34"/>
    <mergeCell ref="B35:I35"/>
    <mergeCell ref="J35:T35"/>
    <mergeCell ref="U35:AA35"/>
    <mergeCell ref="AB35:AF35"/>
    <mergeCell ref="AG35:AI35"/>
    <mergeCell ref="B32:I32"/>
    <mergeCell ref="J32:T32"/>
    <mergeCell ref="U32:AA32"/>
    <mergeCell ref="AB32:AF32"/>
    <mergeCell ref="AG32:AI32"/>
    <mergeCell ref="B33:I33"/>
    <mergeCell ref="J33:T33"/>
    <mergeCell ref="U33:AA33"/>
    <mergeCell ref="AB33:AF33"/>
    <mergeCell ref="AG33:AI33"/>
    <mergeCell ref="B30:I30"/>
    <mergeCell ref="J30:T30"/>
    <mergeCell ref="U30:AA30"/>
    <mergeCell ref="AB30:AF30"/>
    <mergeCell ref="AG30:AI30"/>
    <mergeCell ref="B31:I31"/>
    <mergeCell ref="J31:T31"/>
    <mergeCell ref="U31:AA31"/>
    <mergeCell ref="AB31:AF31"/>
    <mergeCell ref="AG31:AI31"/>
    <mergeCell ref="B28:I28"/>
    <mergeCell ref="J28:T28"/>
    <mergeCell ref="U28:AA28"/>
    <mergeCell ref="AB28:AF28"/>
    <mergeCell ref="AG28:AI28"/>
    <mergeCell ref="B29:I29"/>
    <mergeCell ref="J29:T29"/>
    <mergeCell ref="U29:AA29"/>
    <mergeCell ref="AB29:AF29"/>
    <mergeCell ref="AG29:AI29"/>
    <mergeCell ref="B23:H23"/>
    <mergeCell ref="I23:T23"/>
    <mergeCell ref="U23:AA23"/>
    <mergeCell ref="AB23:AG23"/>
    <mergeCell ref="AH23:AI23"/>
    <mergeCell ref="B24:H24"/>
    <mergeCell ref="I24:T24"/>
    <mergeCell ref="U24:AA24"/>
    <mergeCell ref="AB24:AG24"/>
    <mergeCell ref="AH24:AI24"/>
    <mergeCell ref="B21:H21"/>
    <mergeCell ref="I21:T21"/>
    <mergeCell ref="U21:AA21"/>
    <mergeCell ref="AB21:AG21"/>
    <mergeCell ref="AH21:AI21"/>
    <mergeCell ref="B22:H22"/>
    <mergeCell ref="I22:T22"/>
    <mergeCell ref="U22:AA22"/>
    <mergeCell ref="AB22:AG22"/>
    <mergeCell ref="AH22:AI22"/>
    <mergeCell ref="B19:H19"/>
    <mergeCell ref="I19:T19"/>
    <mergeCell ref="U19:AA19"/>
    <mergeCell ref="AB19:AG19"/>
    <mergeCell ref="AH19:AI19"/>
    <mergeCell ref="B20:H20"/>
    <mergeCell ref="I20:T20"/>
    <mergeCell ref="U20:AA20"/>
    <mergeCell ref="AB20:AG20"/>
    <mergeCell ref="AH20:AI20"/>
    <mergeCell ref="B17:H17"/>
    <mergeCell ref="I17:T17"/>
    <mergeCell ref="U17:AA17"/>
    <mergeCell ref="AB17:AG17"/>
    <mergeCell ref="AH17:AI17"/>
    <mergeCell ref="B18:H18"/>
    <mergeCell ref="I18:T18"/>
    <mergeCell ref="U18:AA18"/>
    <mergeCell ref="AB18:AG18"/>
    <mergeCell ref="AH18:AI18"/>
    <mergeCell ref="B15:H15"/>
    <mergeCell ref="I15:T15"/>
    <mergeCell ref="U15:AA15"/>
    <mergeCell ref="AB15:AG15"/>
    <mergeCell ref="AH15:AI15"/>
    <mergeCell ref="B16:H16"/>
    <mergeCell ref="I16:T16"/>
    <mergeCell ref="U16:AA16"/>
    <mergeCell ref="AB16:AG16"/>
    <mergeCell ref="AH16:AI16"/>
    <mergeCell ref="B13:H13"/>
    <mergeCell ref="I13:T13"/>
    <mergeCell ref="U13:AA13"/>
    <mergeCell ref="AB13:AG13"/>
    <mergeCell ref="AH13:AI13"/>
    <mergeCell ref="B14:H14"/>
    <mergeCell ref="I14:T14"/>
    <mergeCell ref="U14:AA14"/>
    <mergeCell ref="AB14:AG14"/>
    <mergeCell ref="AH14:AI14"/>
    <mergeCell ref="AB11:AG11"/>
    <mergeCell ref="AH11:AI11"/>
    <mergeCell ref="B12:H12"/>
    <mergeCell ref="I12:T12"/>
    <mergeCell ref="U12:AA12"/>
    <mergeCell ref="AB12:AG12"/>
    <mergeCell ref="AH12:AI12"/>
    <mergeCell ref="B203:AJ203"/>
    <mergeCell ref="B210:AJ210"/>
    <mergeCell ref="B218:AJ218"/>
    <mergeCell ref="B237:AJ237"/>
    <mergeCell ref="B256:AJ256"/>
    <mergeCell ref="B281:AJ281"/>
    <mergeCell ref="B206:D206"/>
    <mergeCell ref="E206:P206"/>
    <mergeCell ref="Q206:W206"/>
    <mergeCell ref="X206:AD206"/>
    <mergeCell ref="B87:AJ87"/>
    <mergeCell ref="B124:AJ124"/>
    <mergeCell ref="B149:AJ149"/>
    <mergeCell ref="B159:AJ159"/>
    <mergeCell ref="B178:AJ178"/>
    <mergeCell ref="B186:AJ186"/>
    <mergeCell ref="B90:H90"/>
    <mergeCell ref="I90:T90"/>
    <mergeCell ref="U90:AA90"/>
    <mergeCell ref="AB90:AE90"/>
    <mergeCell ref="N3:AJ3"/>
    <mergeCell ref="B5:AJ5"/>
    <mergeCell ref="B7:J8"/>
    <mergeCell ref="B9:AJ9"/>
    <mergeCell ref="B26:AJ26"/>
    <mergeCell ref="B51:AJ51"/>
    <mergeCell ref="L7:T7"/>
    <mergeCell ref="B11:H11"/>
    <mergeCell ref="I11:T11"/>
    <mergeCell ref="U11:AA11"/>
  </mergeCells>
  <printOptions/>
  <pageMargins left="0.44352941176470595" right="0.35529411764705887" top="0.44352941176470595" bottom="0.33764705882352947" header="0.5098039215686275" footer="0.5098039215686275"/>
  <pageSetup horizontalDpi="600" verticalDpi="600" orientation="portrait" paperSize="9" r:id="rId1"/>
  <rowBreaks count="4" manualBreakCount="4">
    <brk id="50" max="255" man="1"/>
    <brk id="123" max="255" man="1"/>
    <brk id="185" max="255" man="1"/>
    <brk id="236" max="255" man="1"/>
  </rowBreaks>
</worksheet>
</file>

<file path=xl/worksheets/sheet12.xml><?xml version="1.0" encoding="utf-8"?>
<worksheet xmlns="http://schemas.openxmlformats.org/spreadsheetml/2006/main" xmlns:r="http://schemas.openxmlformats.org/officeDocument/2006/relationships">
  <dimension ref="A2:R55"/>
  <sheetViews>
    <sheetView showGridLines="0" zoomScalePageLayoutView="0" workbookViewId="0" topLeftCell="A1">
      <selection activeCell="A1" sqref="A1"/>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0.9921875" style="0" customWidth="1"/>
    <col min="11" max="11" width="7.00390625" style="0" customWidth="1"/>
    <col min="12" max="12" width="37.00390625" style="0" customWidth="1"/>
    <col min="13" max="13" width="4.00390625" style="0" customWidth="1"/>
    <col min="14" max="14" width="0.9921875" style="0" customWidth="1"/>
    <col min="15" max="15" width="9.00390625" style="0" customWidth="1"/>
    <col min="16" max="17" width="2.00390625" style="0" customWidth="1"/>
    <col min="18" max="18" width="0.9921875" style="0" customWidth="1"/>
  </cols>
  <sheetData>
    <row r="1" ht="0.75" customHeight="1"/>
    <row r="2" spans="1:18" ht="8.25" customHeight="1">
      <c r="A2" s="1"/>
      <c r="B2" s="1"/>
      <c r="C2" s="1"/>
      <c r="D2" s="1"/>
      <c r="E2" s="1"/>
      <c r="F2" s="1"/>
      <c r="G2" s="1"/>
      <c r="H2" s="1"/>
      <c r="I2" s="1"/>
      <c r="J2" s="1"/>
      <c r="K2" s="1"/>
      <c r="L2" s="1"/>
      <c r="M2" s="1"/>
      <c r="N2" s="1"/>
      <c r="O2" s="1"/>
      <c r="P2" s="1"/>
      <c r="Q2" s="1"/>
      <c r="R2" s="1"/>
    </row>
    <row r="3" spans="1:18" ht="22.5" customHeight="1">
      <c r="A3" s="1"/>
      <c r="B3" s="1"/>
      <c r="C3" s="1"/>
      <c r="D3" s="1"/>
      <c r="E3" s="1"/>
      <c r="F3" s="1"/>
      <c r="G3" s="1"/>
      <c r="H3" s="1"/>
      <c r="I3" s="1"/>
      <c r="J3" s="1"/>
      <c r="K3" s="31" t="s">
        <v>983</v>
      </c>
      <c r="L3" s="32"/>
      <c r="M3" s="32"/>
      <c r="N3" s="32"/>
      <c r="O3" s="32"/>
      <c r="P3" s="32"/>
      <c r="Q3" s="32"/>
      <c r="R3" s="32"/>
    </row>
    <row r="4" spans="1:18" ht="6.75" customHeight="1">
      <c r="A4" s="1"/>
      <c r="B4" s="1"/>
      <c r="C4" s="1"/>
      <c r="D4" s="1"/>
      <c r="E4" s="1"/>
      <c r="F4" s="1"/>
      <c r="G4" s="1"/>
      <c r="H4" s="1"/>
      <c r="I4" s="1"/>
      <c r="J4" s="1"/>
      <c r="K4" s="1"/>
      <c r="L4" s="1"/>
      <c r="M4" s="1"/>
      <c r="N4" s="1"/>
      <c r="O4" s="1"/>
      <c r="P4" s="1"/>
      <c r="Q4" s="1"/>
      <c r="R4" s="1"/>
    </row>
    <row r="5" spans="1:18" ht="9" customHeight="1">
      <c r="A5" s="1"/>
      <c r="B5" s="1"/>
      <c r="C5" s="1"/>
      <c r="D5" s="1"/>
      <c r="E5" s="1"/>
      <c r="F5" s="1"/>
      <c r="G5" s="1"/>
      <c r="H5" s="1"/>
      <c r="I5" s="1"/>
      <c r="J5" s="1"/>
      <c r="K5" s="1"/>
      <c r="L5" s="1"/>
      <c r="M5" s="1"/>
      <c r="N5" s="1"/>
      <c r="O5" s="1"/>
      <c r="P5" s="1"/>
      <c r="Q5" s="1"/>
      <c r="R5" s="1"/>
    </row>
    <row r="6" spans="1:18" ht="32.25" customHeight="1">
      <c r="A6" s="1"/>
      <c r="B6" s="33" t="s">
        <v>1162</v>
      </c>
      <c r="C6" s="34"/>
      <c r="D6" s="34"/>
      <c r="E6" s="34"/>
      <c r="F6" s="34"/>
      <c r="G6" s="34"/>
      <c r="H6" s="34"/>
      <c r="I6" s="34"/>
      <c r="J6" s="34"/>
      <c r="K6" s="34"/>
      <c r="L6" s="34"/>
      <c r="M6" s="34"/>
      <c r="N6" s="34"/>
      <c r="O6" s="34"/>
      <c r="P6" s="34"/>
      <c r="Q6" s="34"/>
      <c r="R6" s="34"/>
    </row>
    <row r="7" spans="1:18" ht="6.75" customHeight="1">
      <c r="A7" s="1"/>
      <c r="B7" s="1"/>
      <c r="C7" s="1"/>
      <c r="D7" s="1"/>
      <c r="E7" s="1"/>
      <c r="F7" s="1"/>
      <c r="G7" s="1"/>
      <c r="H7" s="1"/>
      <c r="I7" s="1"/>
      <c r="J7" s="1"/>
      <c r="K7" s="1"/>
      <c r="L7" s="1"/>
      <c r="M7" s="1"/>
      <c r="N7" s="1"/>
      <c r="O7" s="1"/>
      <c r="P7" s="1"/>
      <c r="Q7" s="1"/>
      <c r="R7" s="1"/>
    </row>
    <row r="8" spans="1:18" ht="5.25" customHeight="1">
      <c r="A8" s="1"/>
      <c r="B8" s="38" t="s">
        <v>1119</v>
      </c>
      <c r="C8" s="39"/>
      <c r="D8" s="39"/>
      <c r="E8" s="39"/>
      <c r="F8" s="39"/>
      <c r="G8" s="39"/>
      <c r="H8" s="1"/>
      <c r="I8" s="1"/>
      <c r="J8" s="1"/>
      <c r="K8" s="1"/>
      <c r="L8" s="1"/>
      <c r="M8" s="1"/>
      <c r="N8" s="1"/>
      <c r="O8" s="1"/>
      <c r="P8" s="1"/>
      <c r="Q8" s="1"/>
      <c r="R8" s="1"/>
    </row>
    <row r="9" spans="1:18" ht="24" customHeight="1">
      <c r="A9" s="1"/>
      <c r="B9" s="39"/>
      <c r="C9" s="39"/>
      <c r="D9" s="39"/>
      <c r="E9" s="39"/>
      <c r="F9" s="39"/>
      <c r="G9" s="39"/>
      <c r="H9" s="1"/>
      <c r="I9" s="40">
        <v>43524</v>
      </c>
      <c r="J9" s="41"/>
      <c r="K9" s="41"/>
      <c r="L9" s="1"/>
      <c r="M9" s="1"/>
      <c r="N9" s="1"/>
      <c r="O9" s="1"/>
      <c r="P9" s="1"/>
      <c r="Q9" s="1"/>
      <c r="R9" s="1"/>
    </row>
    <row r="10" spans="1:18" ht="21" customHeight="1">
      <c r="A10" s="1"/>
      <c r="B10" s="68" t="s">
        <v>1163</v>
      </c>
      <c r="C10" s="69"/>
      <c r="D10" s="69"/>
      <c r="E10" s="69"/>
      <c r="F10" s="69"/>
      <c r="G10" s="69"/>
      <c r="H10" s="69"/>
      <c r="I10" s="69"/>
      <c r="J10" s="69"/>
      <c r="K10" s="69"/>
      <c r="L10" s="69"/>
      <c r="M10" s="69"/>
      <c r="N10" s="69"/>
      <c r="O10" s="69"/>
      <c r="P10" s="69"/>
      <c r="Q10" s="69"/>
      <c r="R10" s="70"/>
    </row>
    <row r="11" spans="1:18" ht="7.5" customHeight="1">
      <c r="A11" s="1"/>
      <c r="B11" s="1"/>
      <c r="C11" s="1"/>
      <c r="D11" s="1"/>
      <c r="E11" s="1"/>
      <c r="F11" s="1"/>
      <c r="G11" s="1"/>
      <c r="H11" s="1"/>
      <c r="I11" s="1"/>
      <c r="J11" s="1"/>
      <c r="K11" s="1"/>
      <c r="L11" s="1"/>
      <c r="M11" s="1"/>
      <c r="N11" s="1"/>
      <c r="O11" s="1"/>
      <c r="P11" s="1"/>
      <c r="Q11" s="1"/>
      <c r="R11" s="1"/>
    </row>
    <row r="12" spans="1:18" ht="216" customHeight="1">
      <c r="A12" s="1"/>
      <c r="B12" s="1"/>
      <c r="C12" s="1"/>
      <c r="D12" s="1"/>
      <c r="E12" s="1"/>
      <c r="F12" s="1"/>
      <c r="G12" s="1"/>
      <c r="H12" s="1"/>
      <c r="I12" s="1"/>
      <c r="J12" s="1"/>
      <c r="K12" s="1"/>
      <c r="L12" s="1"/>
      <c r="M12" s="1"/>
      <c r="N12" s="1"/>
      <c r="O12" s="1"/>
      <c r="P12" s="1"/>
      <c r="Q12" s="1"/>
      <c r="R12" s="1"/>
    </row>
    <row r="13" spans="1:18" ht="9" customHeight="1">
      <c r="A13" s="1"/>
      <c r="B13" s="1"/>
      <c r="C13" s="1"/>
      <c r="D13" s="1"/>
      <c r="E13" s="1"/>
      <c r="F13" s="1"/>
      <c r="G13" s="1"/>
      <c r="H13" s="1"/>
      <c r="I13" s="1"/>
      <c r="J13" s="1"/>
      <c r="K13" s="1"/>
      <c r="L13" s="1"/>
      <c r="M13" s="1"/>
      <c r="N13" s="1"/>
      <c r="O13" s="1"/>
      <c r="P13" s="1"/>
      <c r="Q13" s="1"/>
      <c r="R13" s="1"/>
    </row>
    <row r="14" spans="1:18" ht="18.75" customHeight="1">
      <c r="A14" s="1"/>
      <c r="B14" s="68" t="s">
        <v>1164</v>
      </c>
      <c r="C14" s="69"/>
      <c r="D14" s="69"/>
      <c r="E14" s="69"/>
      <c r="F14" s="69"/>
      <c r="G14" s="69"/>
      <c r="H14" s="69"/>
      <c r="I14" s="69"/>
      <c r="J14" s="69"/>
      <c r="K14" s="69"/>
      <c r="L14" s="69"/>
      <c r="M14" s="69"/>
      <c r="N14" s="69"/>
      <c r="O14" s="69"/>
      <c r="P14" s="69"/>
      <c r="Q14" s="69"/>
      <c r="R14" s="70"/>
    </row>
    <row r="15" spans="1:18" ht="342" customHeight="1">
      <c r="A15" s="1"/>
      <c r="B15" s="1"/>
      <c r="C15" s="1"/>
      <c r="D15" s="1"/>
      <c r="E15" s="1"/>
      <c r="F15" s="1"/>
      <c r="G15" s="1"/>
      <c r="H15" s="1"/>
      <c r="I15" s="1"/>
      <c r="J15" s="1"/>
      <c r="K15" s="1"/>
      <c r="L15" s="1"/>
      <c r="M15" s="1"/>
      <c r="N15" s="1"/>
      <c r="O15" s="1"/>
      <c r="P15" s="1"/>
      <c r="Q15" s="1"/>
      <c r="R15" s="1"/>
    </row>
    <row r="16" spans="1:18" ht="12.75" customHeight="1">
      <c r="A16" s="1"/>
      <c r="B16" s="1"/>
      <c r="C16" s="1"/>
      <c r="D16" s="1"/>
      <c r="E16" s="1"/>
      <c r="F16" s="1"/>
      <c r="G16" s="1"/>
      <c r="H16" s="1"/>
      <c r="I16" s="1"/>
      <c r="J16" s="1"/>
      <c r="K16" s="1"/>
      <c r="L16" s="1"/>
      <c r="M16" s="1"/>
      <c r="N16" s="1"/>
      <c r="O16" s="1"/>
      <c r="P16" s="1"/>
      <c r="Q16" s="1"/>
      <c r="R16" s="1"/>
    </row>
    <row r="17" spans="1:18" ht="18.75" customHeight="1">
      <c r="A17" s="1"/>
      <c r="B17" s="68" t="s">
        <v>1165</v>
      </c>
      <c r="C17" s="69"/>
      <c r="D17" s="69"/>
      <c r="E17" s="69"/>
      <c r="F17" s="69"/>
      <c r="G17" s="69"/>
      <c r="H17" s="69"/>
      <c r="I17" s="69"/>
      <c r="J17" s="69"/>
      <c r="K17" s="69"/>
      <c r="L17" s="69"/>
      <c r="M17" s="69"/>
      <c r="N17" s="69"/>
      <c r="O17" s="69"/>
      <c r="P17" s="69"/>
      <c r="Q17" s="69"/>
      <c r="R17" s="70"/>
    </row>
    <row r="18" spans="1:18" ht="332.25" customHeight="1">
      <c r="A18" s="1"/>
      <c r="B18" s="1"/>
      <c r="C18" s="1"/>
      <c r="D18" s="1"/>
      <c r="E18" s="1"/>
      <c r="F18" s="1"/>
      <c r="G18" s="1"/>
      <c r="H18" s="1"/>
      <c r="I18" s="1"/>
      <c r="J18" s="1"/>
      <c r="K18" s="1"/>
      <c r="L18" s="1"/>
      <c r="M18" s="1"/>
      <c r="N18" s="1"/>
      <c r="O18" s="1"/>
      <c r="P18" s="1"/>
      <c r="Q18" s="1"/>
      <c r="R18" s="1"/>
    </row>
    <row r="19" spans="1:18" ht="9" customHeight="1">
      <c r="A19" s="1"/>
      <c r="B19" s="1"/>
      <c r="C19" s="1"/>
      <c r="D19" s="1"/>
      <c r="E19" s="1"/>
      <c r="F19" s="1"/>
      <c r="G19" s="1"/>
      <c r="H19" s="1"/>
      <c r="I19" s="1"/>
      <c r="J19" s="1"/>
      <c r="K19" s="1"/>
      <c r="L19" s="1"/>
      <c r="M19" s="1"/>
      <c r="N19" s="1"/>
      <c r="O19" s="1"/>
      <c r="P19" s="1"/>
      <c r="Q19" s="1"/>
      <c r="R19" s="1"/>
    </row>
    <row r="20" spans="1:18" ht="18.75" customHeight="1">
      <c r="A20" s="1"/>
      <c r="B20" s="68" t="s">
        <v>1166</v>
      </c>
      <c r="C20" s="69"/>
      <c r="D20" s="69"/>
      <c r="E20" s="69"/>
      <c r="F20" s="69"/>
      <c r="G20" s="69"/>
      <c r="H20" s="69"/>
      <c r="I20" s="69"/>
      <c r="J20" s="69"/>
      <c r="K20" s="69"/>
      <c r="L20" s="69"/>
      <c r="M20" s="69"/>
      <c r="N20" s="69"/>
      <c r="O20" s="69"/>
      <c r="P20" s="69"/>
      <c r="Q20" s="69"/>
      <c r="R20" s="70"/>
    </row>
    <row r="21" spans="1:18" ht="334.5" customHeight="1">
      <c r="A21" s="1"/>
      <c r="B21" s="1"/>
      <c r="C21" s="1"/>
      <c r="D21" s="1"/>
      <c r="E21" s="1"/>
      <c r="F21" s="1"/>
      <c r="G21" s="1"/>
      <c r="H21" s="1"/>
      <c r="I21" s="1"/>
      <c r="J21" s="1"/>
      <c r="K21" s="1"/>
      <c r="L21" s="1"/>
      <c r="M21" s="1"/>
      <c r="N21" s="1"/>
      <c r="O21" s="1"/>
      <c r="P21" s="1"/>
      <c r="Q21" s="1"/>
      <c r="R21" s="1"/>
    </row>
    <row r="22" spans="1:18" ht="18.75" customHeight="1">
      <c r="A22" s="1"/>
      <c r="B22" s="1"/>
      <c r="C22" s="1"/>
      <c r="D22" s="1"/>
      <c r="E22" s="1"/>
      <c r="F22" s="1"/>
      <c r="G22" s="1"/>
      <c r="H22" s="1"/>
      <c r="I22" s="1"/>
      <c r="J22" s="1"/>
      <c r="K22" s="1"/>
      <c r="L22" s="1"/>
      <c r="M22" s="1"/>
      <c r="N22" s="1"/>
      <c r="O22" s="1"/>
      <c r="P22" s="1"/>
      <c r="Q22" s="1"/>
      <c r="R22" s="1"/>
    </row>
    <row r="23" spans="1:18" ht="18.75" customHeight="1">
      <c r="A23" s="1"/>
      <c r="B23" s="68" t="s">
        <v>1167</v>
      </c>
      <c r="C23" s="69"/>
      <c r="D23" s="69"/>
      <c r="E23" s="69"/>
      <c r="F23" s="69"/>
      <c r="G23" s="69"/>
      <c r="H23" s="69"/>
      <c r="I23" s="69"/>
      <c r="J23" s="69"/>
      <c r="K23" s="69"/>
      <c r="L23" s="69"/>
      <c r="M23" s="69"/>
      <c r="N23" s="69"/>
      <c r="O23" s="69"/>
      <c r="P23" s="69"/>
      <c r="Q23" s="69"/>
      <c r="R23" s="70"/>
    </row>
    <row r="24" spans="1:18" ht="334.5" customHeight="1">
      <c r="A24" s="1"/>
      <c r="B24" s="1"/>
      <c r="C24" s="1"/>
      <c r="D24" s="1"/>
      <c r="E24" s="1"/>
      <c r="F24" s="1"/>
      <c r="G24" s="1"/>
      <c r="H24" s="1"/>
      <c r="I24" s="1"/>
      <c r="J24" s="1"/>
      <c r="K24" s="1"/>
      <c r="L24" s="1"/>
      <c r="M24" s="1"/>
      <c r="N24" s="1"/>
      <c r="O24" s="1"/>
      <c r="P24" s="1"/>
      <c r="Q24" s="1"/>
      <c r="R24" s="1"/>
    </row>
    <row r="25" spans="1:18" ht="21.75" customHeight="1">
      <c r="A25" s="1"/>
      <c r="B25" s="68" t="s">
        <v>1168</v>
      </c>
      <c r="C25" s="69"/>
      <c r="D25" s="69"/>
      <c r="E25" s="69"/>
      <c r="F25" s="69"/>
      <c r="G25" s="69"/>
      <c r="H25" s="69"/>
      <c r="I25" s="69"/>
      <c r="J25" s="69"/>
      <c r="K25" s="69"/>
      <c r="L25" s="69"/>
      <c r="M25" s="69"/>
      <c r="N25" s="69"/>
      <c r="O25" s="69"/>
      <c r="P25" s="69"/>
      <c r="Q25" s="69"/>
      <c r="R25" s="70"/>
    </row>
    <row r="26" spans="1:18" ht="329.25" customHeight="1">
      <c r="A26" s="1"/>
      <c r="B26" s="1"/>
      <c r="C26" s="1"/>
      <c r="D26" s="1"/>
      <c r="E26" s="1"/>
      <c r="F26" s="1"/>
      <c r="G26" s="1"/>
      <c r="H26" s="1"/>
      <c r="I26" s="1"/>
      <c r="J26" s="1"/>
      <c r="K26" s="1"/>
      <c r="L26" s="1"/>
      <c r="M26" s="1"/>
      <c r="N26" s="1"/>
      <c r="O26" s="1"/>
      <c r="P26" s="1"/>
      <c r="Q26" s="1"/>
      <c r="R26" s="1"/>
    </row>
    <row r="27" spans="1:18" ht="25.5" customHeight="1">
      <c r="A27" s="1"/>
      <c r="B27" s="1"/>
      <c r="C27" s="1"/>
      <c r="D27" s="1"/>
      <c r="E27" s="1"/>
      <c r="F27" s="1"/>
      <c r="G27" s="1"/>
      <c r="H27" s="1"/>
      <c r="I27" s="1"/>
      <c r="J27" s="1"/>
      <c r="K27" s="1"/>
      <c r="L27" s="1"/>
      <c r="M27" s="1"/>
      <c r="N27" s="1"/>
      <c r="O27" s="1"/>
      <c r="P27" s="1"/>
      <c r="Q27" s="1"/>
      <c r="R27" s="1"/>
    </row>
    <row r="28" spans="1:18" ht="19.5" customHeight="1">
      <c r="A28" s="1"/>
      <c r="B28" s="68" t="s">
        <v>1169</v>
      </c>
      <c r="C28" s="69"/>
      <c r="D28" s="69"/>
      <c r="E28" s="69"/>
      <c r="F28" s="69"/>
      <c r="G28" s="69"/>
      <c r="H28" s="69"/>
      <c r="I28" s="69"/>
      <c r="J28" s="69"/>
      <c r="K28" s="69"/>
      <c r="L28" s="69"/>
      <c r="M28" s="69"/>
      <c r="N28" s="69"/>
      <c r="O28" s="69"/>
      <c r="P28" s="69"/>
      <c r="Q28" s="69"/>
      <c r="R28" s="70"/>
    </row>
    <row r="29" spans="1:18" ht="254.25" customHeight="1">
      <c r="A29" s="1"/>
      <c r="B29" s="1"/>
      <c r="C29" s="1"/>
      <c r="D29" s="1"/>
      <c r="E29" s="1"/>
      <c r="F29" s="1"/>
      <c r="G29" s="1"/>
      <c r="H29" s="1"/>
      <c r="I29" s="1"/>
      <c r="J29" s="1"/>
      <c r="K29" s="1"/>
      <c r="L29" s="1"/>
      <c r="M29" s="1"/>
      <c r="N29" s="1"/>
      <c r="O29" s="1"/>
      <c r="P29" s="1"/>
      <c r="Q29" s="1"/>
      <c r="R29" s="1"/>
    </row>
    <row r="30" spans="1:18" ht="18.75" customHeight="1">
      <c r="A30" s="1"/>
      <c r="B30" s="68" t="s">
        <v>1170</v>
      </c>
      <c r="C30" s="69"/>
      <c r="D30" s="69"/>
      <c r="E30" s="69"/>
      <c r="F30" s="69"/>
      <c r="G30" s="69"/>
      <c r="H30" s="69"/>
      <c r="I30" s="69"/>
      <c r="J30" s="69"/>
      <c r="K30" s="69"/>
      <c r="L30" s="69"/>
      <c r="M30" s="69"/>
      <c r="N30" s="69"/>
      <c r="O30" s="69"/>
      <c r="P30" s="69"/>
      <c r="Q30" s="69"/>
      <c r="R30" s="70"/>
    </row>
    <row r="31" spans="1:18" ht="162.75" customHeight="1">
      <c r="A31" s="1"/>
      <c r="B31" s="1"/>
      <c r="C31" s="1"/>
      <c r="D31" s="1"/>
      <c r="E31" s="1"/>
      <c r="F31" s="1"/>
      <c r="G31" s="1"/>
      <c r="H31" s="1"/>
      <c r="I31" s="1"/>
      <c r="J31" s="1"/>
      <c r="K31" s="1"/>
      <c r="L31" s="1"/>
      <c r="M31" s="1"/>
      <c r="N31" s="1"/>
      <c r="O31" s="1"/>
      <c r="P31" s="1"/>
      <c r="Q31" s="1"/>
      <c r="R31" s="1"/>
    </row>
    <row r="32" spans="1:18" ht="9" customHeight="1">
      <c r="A32" s="1"/>
      <c r="B32" s="1"/>
      <c r="C32" s="1"/>
      <c r="D32" s="1"/>
      <c r="E32" s="1"/>
      <c r="F32" s="1"/>
      <c r="G32" s="1"/>
      <c r="H32" s="1"/>
      <c r="I32" s="1"/>
      <c r="J32" s="1"/>
      <c r="K32" s="1"/>
      <c r="L32" s="1"/>
      <c r="M32" s="1"/>
      <c r="N32" s="1"/>
      <c r="O32" s="1"/>
      <c r="P32" s="1"/>
      <c r="Q32" s="1"/>
      <c r="R32" s="1"/>
    </row>
    <row r="33" spans="1:18" ht="18.75" customHeight="1">
      <c r="A33" s="1"/>
      <c r="B33" s="68" t="s">
        <v>1171</v>
      </c>
      <c r="C33" s="69"/>
      <c r="D33" s="69"/>
      <c r="E33" s="69"/>
      <c r="F33" s="69"/>
      <c r="G33" s="69"/>
      <c r="H33" s="69"/>
      <c r="I33" s="69"/>
      <c r="J33" s="69"/>
      <c r="K33" s="69"/>
      <c r="L33" s="69"/>
      <c r="M33" s="69"/>
      <c r="N33" s="69"/>
      <c r="O33" s="69"/>
      <c r="P33" s="69"/>
      <c r="Q33" s="69"/>
      <c r="R33" s="70"/>
    </row>
    <row r="34" spans="1:18" ht="8.25" customHeight="1">
      <c r="A34" s="1"/>
      <c r="B34" s="1"/>
      <c r="C34" s="1"/>
      <c r="D34" s="1"/>
      <c r="E34" s="1"/>
      <c r="F34" s="1"/>
      <c r="G34" s="1"/>
      <c r="H34" s="1"/>
      <c r="I34" s="1"/>
      <c r="J34" s="1"/>
      <c r="K34" s="1"/>
      <c r="L34" s="1"/>
      <c r="M34" s="1"/>
      <c r="N34" s="1"/>
      <c r="O34" s="1"/>
      <c r="P34" s="1"/>
      <c r="Q34" s="1"/>
      <c r="R34" s="1"/>
    </row>
    <row r="35" spans="1:18" ht="219.75" customHeight="1">
      <c r="A35" s="1"/>
      <c r="B35" s="1"/>
      <c r="C35" s="1"/>
      <c r="D35" s="1"/>
      <c r="E35" s="1"/>
      <c r="F35" s="1"/>
      <c r="G35" s="1"/>
      <c r="H35" s="1"/>
      <c r="I35" s="1"/>
      <c r="J35" s="1"/>
      <c r="K35" s="1"/>
      <c r="L35" s="1"/>
      <c r="M35" s="1"/>
      <c r="N35" s="1"/>
      <c r="O35" s="1"/>
      <c r="P35" s="1"/>
      <c r="Q35" s="1"/>
      <c r="R35" s="1"/>
    </row>
    <row r="36" spans="1:18" ht="22.5" customHeight="1">
      <c r="A36" s="1"/>
      <c r="B36" s="1"/>
      <c r="C36" s="1"/>
      <c r="D36" s="1"/>
      <c r="E36" s="1"/>
      <c r="F36" s="1"/>
      <c r="G36" s="1"/>
      <c r="H36" s="1"/>
      <c r="I36" s="1"/>
      <c r="J36" s="1"/>
      <c r="K36" s="1"/>
      <c r="L36" s="1"/>
      <c r="M36" s="1"/>
      <c r="N36" s="1"/>
      <c r="O36" s="1"/>
      <c r="P36" s="1"/>
      <c r="Q36" s="1"/>
      <c r="R36" s="1"/>
    </row>
    <row r="37" spans="1:18" ht="18.75" customHeight="1">
      <c r="A37" s="1"/>
      <c r="B37" s="68" t="s">
        <v>1172</v>
      </c>
      <c r="C37" s="69"/>
      <c r="D37" s="69"/>
      <c r="E37" s="69"/>
      <c r="F37" s="69"/>
      <c r="G37" s="69"/>
      <c r="H37" s="69"/>
      <c r="I37" s="69"/>
      <c r="J37" s="69"/>
      <c r="K37" s="69"/>
      <c r="L37" s="69"/>
      <c r="M37" s="69"/>
      <c r="N37" s="69"/>
      <c r="O37" s="69"/>
      <c r="P37" s="69"/>
      <c r="Q37" s="69"/>
      <c r="R37" s="70"/>
    </row>
    <row r="38" spans="1:18" ht="177.75" customHeight="1">
      <c r="A38" s="1"/>
      <c r="B38" s="1"/>
      <c r="C38" s="1"/>
      <c r="D38" s="1"/>
      <c r="E38" s="1"/>
      <c r="F38" s="1"/>
      <c r="G38" s="1"/>
      <c r="H38" s="1"/>
      <c r="I38" s="1"/>
      <c r="J38" s="1"/>
      <c r="K38" s="1"/>
      <c r="L38" s="1"/>
      <c r="M38" s="1"/>
      <c r="N38" s="1"/>
      <c r="O38" s="1"/>
      <c r="P38" s="1"/>
      <c r="Q38" s="1"/>
      <c r="R38" s="1"/>
    </row>
    <row r="39" spans="1:18" ht="21.75" customHeight="1">
      <c r="A39" s="1"/>
      <c r="B39" s="68" t="s">
        <v>1173</v>
      </c>
      <c r="C39" s="69"/>
      <c r="D39" s="69"/>
      <c r="E39" s="69"/>
      <c r="F39" s="69"/>
      <c r="G39" s="69"/>
      <c r="H39" s="69"/>
      <c r="I39" s="69"/>
      <c r="J39" s="69"/>
      <c r="K39" s="69"/>
      <c r="L39" s="69"/>
      <c r="M39" s="69"/>
      <c r="N39" s="69"/>
      <c r="O39" s="69"/>
      <c r="P39" s="69"/>
      <c r="Q39" s="69"/>
      <c r="R39" s="70"/>
    </row>
    <row r="40" spans="1:18" ht="8.25" customHeight="1">
      <c r="A40" s="1"/>
      <c r="B40" s="1"/>
      <c r="C40" s="1"/>
      <c r="D40" s="1"/>
      <c r="E40" s="1"/>
      <c r="F40" s="1"/>
      <c r="G40" s="1"/>
      <c r="H40" s="1"/>
      <c r="I40" s="1"/>
      <c r="J40" s="1"/>
      <c r="K40" s="1"/>
      <c r="L40" s="1"/>
      <c r="M40" s="1"/>
      <c r="N40" s="1"/>
      <c r="O40" s="1"/>
      <c r="P40" s="1"/>
      <c r="Q40" s="1"/>
      <c r="R40" s="1"/>
    </row>
    <row r="41" spans="1:18" ht="170.25" customHeight="1">
      <c r="A41" s="1"/>
      <c r="B41" s="1"/>
      <c r="C41" s="1"/>
      <c r="D41" s="1"/>
      <c r="E41" s="1"/>
      <c r="F41" s="1"/>
      <c r="G41" s="1"/>
      <c r="H41" s="1"/>
      <c r="I41" s="1"/>
      <c r="J41" s="1"/>
      <c r="K41" s="1"/>
      <c r="L41" s="1"/>
      <c r="M41" s="1"/>
      <c r="N41" s="1"/>
      <c r="O41" s="1"/>
      <c r="P41" s="1"/>
      <c r="Q41" s="1"/>
      <c r="R41" s="1"/>
    </row>
    <row r="42" spans="1:18" ht="9" customHeight="1">
      <c r="A42" s="1"/>
      <c r="B42" s="1"/>
      <c r="C42" s="1"/>
      <c r="D42" s="1"/>
      <c r="E42" s="1"/>
      <c r="F42" s="1"/>
      <c r="G42" s="1"/>
      <c r="H42" s="1"/>
      <c r="I42" s="1"/>
      <c r="J42" s="1"/>
      <c r="K42" s="1"/>
      <c r="L42" s="1"/>
      <c r="M42" s="1"/>
      <c r="N42" s="1"/>
      <c r="O42" s="1"/>
      <c r="P42" s="1"/>
      <c r="Q42" s="1"/>
      <c r="R42" s="1"/>
    </row>
    <row r="43" spans="1:18" ht="18.75" customHeight="1">
      <c r="A43" s="1"/>
      <c r="B43" s="68" t="s">
        <v>1174</v>
      </c>
      <c r="C43" s="69"/>
      <c r="D43" s="69"/>
      <c r="E43" s="69"/>
      <c r="F43" s="69"/>
      <c r="G43" s="69"/>
      <c r="H43" s="69"/>
      <c r="I43" s="69"/>
      <c r="J43" s="69"/>
      <c r="K43" s="69"/>
      <c r="L43" s="69"/>
      <c r="M43" s="69"/>
      <c r="N43" s="69"/>
      <c r="O43" s="69"/>
      <c r="P43" s="69"/>
      <c r="Q43" s="69"/>
      <c r="R43" s="70"/>
    </row>
    <row r="44" spans="1:18" ht="8.25" customHeight="1">
      <c r="A44" s="1"/>
      <c r="B44" s="1"/>
      <c r="C44" s="1"/>
      <c r="D44" s="1"/>
      <c r="E44" s="1"/>
      <c r="F44" s="1"/>
      <c r="G44" s="1"/>
      <c r="H44" s="1"/>
      <c r="I44" s="1"/>
      <c r="J44" s="1"/>
      <c r="K44" s="1"/>
      <c r="L44" s="1"/>
      <c r="M44" s="1"/>
      <c r="N44" s="1"/>
      <c r="O44" s="1"/>
      <c r="P44" s="1"/>
      <c r="Q44" s="1"/>
      <c r="R44" s="1"/>
    </row>
    <row r="45" spans="1:18" ht="287.25" customHeight="1">
      <c r="A45" s="1"/>
      <c r="B45" s="1"/>
      <c r="C45" s="1"/>
      <c r="D45" s="1"/>
      <c r="E45" s="1"/>
      <c r="F45" s="1"/>
      <c r="G45" s="1"/>
      <c r="H45" s="1"/>
      <c r="I45" s="1"/>
      <c r="J45" s="1"/>
      <c r="K45" s="1"/>
      <c r="L45" s="1"/>
      <c r="M45" s="1"/>
      <c r="N45" s="1"/>
      <c r="O45" s="1"/>
      <c r="P45" s="1"/>
      <c r="Q45" s="1"/>
      <c r="R45" s="1"/>
    </row>
    <row r="46" spans="1:18" ht="13.5" customHeight="1">
      <c r="A46" s="1"/>
      <c r="B46" s="1"/>
      <c r="C46" s="1"/>
      <c r="D46" s="1"/>
      <c r="E46" s="1"/>
      <c r="F46" s="1"/>
      <c r="G46" s="1"/>
      <c r="H46" s="1"/>
      <c r="I46" s="1"/>
      <c r="J46" s="1"/>
      <c r="K46" s="1"/>
      <c r="L46" s="1"/>
      <c r="M46" s="1"/>
      <c r="N46" s="1"/>
      <c r="O46" s="1"/>
      <c r="P46" s="1"/>
      <c r="Q46" s="1"/>
      <c r="R46" s="1"/>
    </row>
    <row r="47" spans="1:18" ht="18.75" customHeight="1">
      <c r="A47" s="1"/>
      <c r="B47" s="68" t="s">
        <v>1175</v>
      </c>
      <c r="C47" s="69"/>
      <c r="D47" s="69"/>
      <c r="E47" s="69"/>
      <c r="F47" s="69"/>
      <c r="G47" s="69"/>
      <c r="H47" s="69"/>
      <c r="I47" s="69"/>
      <c r="J47" s="69"/>
      <c r="K47" s="69"/>
      <c r="L47" s="69"/>
      <c r="M47" s="69"/>
      <c r="N47" s="69"/>
      <c r="O47" s="69"/>
      <c r="P47" s="69"/>
      <c r="Q47" s="69"/>
      <c r="R47" s="70"/>
    </row>
    <row r="48" spans="1:18" ht="260.25" customHeight="1">
      <c r="A48" s="1"/>
      <c r="B48" s="1"/>
      <c r="C48" s="1"/>
      <c r="D48" s="1"/>
      <c r="E48" s="1"/>
      <c r="F48" s="1"/>
      <c r="G48" s="1"/>
      <c r="H48" s="1"/>
      <c r="I48" s="1"/>
      <c r="J48" s="1"/>
      <c r="K48" s="1"/>
      <c r="L48" s="1"/>
      <c r="M48" s="1"/>
      <c r="N48" s="1"/>
      <c r="O48" s="1"/>
      <c r="P48" s="1"/>
      <c r="Q48" s="1"/>
      <c r="R48" s="1"/>
    </row>
    <row r="49" spans="1:18" ht="9" customHeight="1">
      <c r="A49" s="1"/>
      <c r="B49" s="1"/>
      <c r="C49" s="1"/>
      <c r="D49" s="1"/>
      <c r="E49" s="1"/>
      <c r="F49" s="1"/>
      <c r="G49" s="1"/>
      <c r="H49" s="1"/>
      <c r="I49" s="1"/>
      <c r="J49" s="1"/>
      <c r="K49" s="1"/>
      <c r="L49" s="1"/>
      <c r="M49" s="1"/>
      <c r="N49" s="1"/>
      <c r="O49" s="1"/>
      <c r="P49" s="1"/>
      <c r="Q49" s="1"/>
      <c r="R49" s="1"/>
    </row>
    <row r="50" spans="1:18" ht="18.75" customHeight="1">
      <c r="A50" s="1"/>
      <c r="B50" s="68" t="s">
        <v>1176</v>
      </c>
      <c r="C50" s="69"/>
      <c r="D50" s="69"/>
      <c r="E50" s="69"/>
      <c r="F50" s="69"/>
      <c r="G50" s="69"/>
      <c r="H50" s="69"/>
      <c r="I50" s="69"/>
      <c r="J50" s="69"/>
      <c r="K50" s="69"/>
      <c r="L50" s="69"/>
      <c r="M50" s="69"/>
      <c r="N50" s="69"/>
      <c r="O50" s="69"/>
      <c r="P50" s="69"/>
      <c r="Q50" s="69"/>
      <c r="R50" s="70"/>
    </row>
    <row r="51" spans="1:18" ht="13.5" customHeight="1">
      <c r="A51" s="1"/>
      <c r="B51" s="1"/>
      <c r="C51" s="1"/>
      <c r="D51" s="1"/>
      <c r="E51" s="1"/>
      <c r="F51" s="1"/>
      <c r="G51" s="1"/>
      <c r="H51" s="1"/>
      <c r="I51" s="1"/>
      <c r="J51" s="1"/>
      <c r="K51" s="1"/>
      <c r="L51" s="1"/>
      <c r="M51" s="1"/>
      <c r="N51" s="1"/>
      <c r="O51" s="1"/>
      <c r="P51" s="1"/>
      <c r="Q51" s="1"/>
      <c r="R51" s="1"/>
    </row>
    <row r="52" spans="1:18" ht="342.75" customHeight="1">
      <c r="A52" s="1"/>
      <c r="B52" s="1"/>
      <c r="C52" s="1"/>
      <c r="D52" s="1"/>
      <c r="E52" s="1"/>
      <c r="F52" s="1"/>
      <c r="G52" s="1"/>
      <c r="H52" s="1"/>
      <c r="I52" s="1"/>
      <c r="J52" s="1"/>
      <c r="K52" s="1"/>
      <c r="L52" s="1"/>
      <c r="M52" s="1"/>
      <c r="N52" s="1"/>
      <c r="O52" s="1"/>
      <c r="P52" s="1"/>
      <c r="Q52" s="1"/>
      <c r="R52" s="1"/>
    </row>
    <row r="53" spans="1:18" ht="73.5" customHeight="1">
      <c r="A53" s="1"/>
      <c r="B53" s="1"/>
      <c r="C53" s="1"/>
      <c r="D53" s="1"/>
      <c r="E53" s="1"/>
      <c r="F53" s="1"/>
      <c r="G53" s="1"/>
      <c r="H53" s="1"/>
      <c r="I53" s="1"/>
      <c r="J53" s="1"/>
      <c r="K53" s="1"/>
      <c r="L53" s="1"/>
      <c r="M53" s="1"/>
      <c r="N53" s="1"/>
      <c r="O53" s="1"/>
      <c r="P53" s="1"/>
      <c r="Q53" s="1"/>
      <c r="R53" s="1"/>
    </row>
    <row r="54" spans="1:18" ht="18.75" customHeight="1">
      <c r="A54" s="1"/>
      <c r="B54" s="68" t="s">
        <v>1177</v>
      </c>
      <c r="C54" s="69"/>
      <c r="D54" s="69"/>
      <c r="E54" s="69"/>
      <c r="F54" s="69"/>
      <c r="G54" s="69"/>
      <c r="H54" s="69"/>
      <c r="I54" s="69"/>
      <c r="J54" s="69"/>
      <c r="K54" s="69"/>
      <c r="L54" s="69"/>
      <c r="M54" s="69"/>
      <c r="N54" s="69"/>
      <c r="O54" s="69"/>
      <c r="P54" s="69"/>
      <c r="Q54" s="69"/>
      <c r="R54" s="70"/>
    </row>
    <row r="55" spans="1:18" ht="6.75" customHeight="1">
      <c r="A55" s="1"/>
      <c r="B55" s="1"/>
      <c r="C55" s="1"/>
      <c r="D55" s="1"/>
      <c r="E55" s="1"/>
      <c r="F55" s="1"/>
      <c r="G55" s="1"/>
      <c r="H55" s="1"/>
      <c r="I55" s="1"/>
      <c r="J55" s="1"/>
      <c r="K55" s="1"/>
      <c r="L55" s="1"/>
      <c r="M55" s="1"/>
      <c r="N55" s="1"/>
      <c r="O55" s="1"/>
      <c r="P55" s="1"/>
      <c r="Q55" s="1"/>
      <c r="R55" s="1"/>
    </row>
    <row r="56" ht="407.25" customHeight="1"/>
  </sheetData>
  <sheetProtection/>
  <mergeCells count="19">
    <mergeCell ref="B37:R37"/>
    <mergeCell ref="B39:R39"/>
    <mergeCell ref="B43:R43"/>
    <mergeCell ref="B47:R47"/>
    <mergeCell ref="B50:R50"/>
    <mergeCell ref="B54:R54"/>
    <mergeCell ref="B20:R20"/>
    <mergeCell ref="B23:R23"/>
    <mergeCell ref="B25:R25"/>
    <mergeCell ref="B28:R28"/>
    <mergeCell ref="B30:R30"/>
    <mergeCell ref="B33:R33"/>
    <mergeCell ref="K3:R3"/>
    <mergeCell ref="B6:R6"/>
    <mergeCell ref="B8:G9"/>
    <mergeCell ref="B10:R10"/>
    <mergeCell ref="B14:R14"/>
    <mergeCell ref="B17:R17"/>
    <mergeCell ref="I9:K9"/>
  </mergeCells>
  <printOptions/>
  <pageMargins left="0.44196078431372554" right="0.44196078431372554" top="0.44196078431372554" bottom="0.39529411764705885" header="0.5098039215686275" footer="0.5098039215686275"/>
  <pageSetup horizontalDpi="600" verticalDpi="600" orientation="portrait" paperSize="9" scale="55" r:id="rId2"/>
  <rowBreaks count="2" manualBreakCount="2">
    <brk id="16" max="255" man="1"/>
    <brk id="27" max="255"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1285</v>
      </c>
    </row>
    <row r="2" spans="1:4" ht="12.75">
      <c r="A2" t="s">
        <v>62</v>
      </c>
      <c r="B2">
        <v>900214.44</v>
      </c>
      <c r="C2">
        <v>9</v>
      </c>
      <c r="D2">
        <v>0.00023732299659837039</v>
      </c>
    </row>
    <row r="3" spans="1:4" ht="12.75">
      <c r="A3" t="s">
        <v>532</v>
      </c>
      <c r="B3">
        <v>70995966.9000001</v>
      </c>
      <c r="C3">
        <v>941</v>
      </c>
      <c r="D3">
        <v>0.024813437755451837</v>
      </c>
    </row>
    <row r="4" spans="1:4" ht="12.75">
      <c r="A4" t="s">
        <v>598</v>
      </c>
      <c r="B4">
        <v>103946407.28999999</v>
      </c>
      <c r="C4">
        <v>1396</v>
      </c>
      <c r="D4">
        <v>0.03681143369459167</v>
      </c>
    </row>
    <row r="5" spans="1:4" ht="12.75">
      <c r="A5" t="s">
        <v>596</v>
      </c>
      <c r="B5">
        <v>157165168.43999967</v>
      </c>
      <c r="C5">
        <v>1733</v>
      </c>
      <c r="D5">
        <v>0.04569786145610843</v>
      </c>
    </row>
    <row r="6" spans="1:4" ht="12.75">
      <c r="A6" t="s">
        <v>594</v>
      </c>
      <c r="B6">
        <v>183737664.26999986</v>
      </c>
      <c r="C6">
        <v>2556</v>
      </c>
      <c r="D6">
        <v>0.06739973103393719</v>
      </c>
    </row>
    <row r="7" spans="1:4" ht="12.75">
      <c r="A7" t="s">
        <v>590</v>
      </c>
      <c r="B7">
        <v>189493822.1900002</v>
      </c>
      <c r="C7">
        <v>2876</v>
      </c>
      <c r="D7">
        <v>0.07583788202410147</v>
      </c>
    </row>
    <row r="8" spans="1:4" ht="12.75">
      <c r="A8" t="s">
        <v>592</v>
      </c>
      <c r="B8">
        <v>236394800.2100003</v>
      </c>
      <c r="C8">
        <v>3206</v>
      </c>
      <c r="D8">
        <v>0.08453972523270838</v>
      </c>
    </row>
    <row r="9" spans="1:4" ht="12.75">
      <c r="A9" t="s">
        <v>588</v>
      </c>
      <c r="B9">
        <v>320795735.0999995</v>
      </c>
      <c r="C9">
        <v>4700</v>
      </c>
      <c r="D9">
        <v>0.12393534266803787</v>
      </c>
    </row>
    <row r="10" spans="1:4" ht="12.75">
      <c r="A10" t="s">
        <v>586</v>
      </c>
      <c r="B10">
        <v>323558852.28</v>
      </c>
      <c r="C10">
        <v>3091</v>
      </c>
      <c r="D10">
        <v>0.08150726472061809</v>
      </c>
    </row>
    <row r="11" spans="1:4" ht="12.75">
      <c r="A11" t="s">
        <v>582</v>
      </c>
      <c r="B11">
        <v>420034807.7099996</v>
      </c>
      <c r="C11">
        <v>5084</v>
      </c>
      <c r="D11">
        <v>0.134061123856235</v>
      </c>
    </row>
    <row r="12" spans="1:4" ht="12.75">
      <c r="A12" t="s">
        <v>584</v>
      </c>
      <c r="B12">
        <v>434519455.30000013</v>
      </c>
      <c r="C12">
        <v>6020</v>
      </c>
      <c r="D12">
        <v>0.15874271550246552</v>
      </c>
    </row>
    <row r="13" spans="1:4" ht="12.75">
      <c r="A13" t="s">
        <v>580</v>
      </c>
      <c r="B13">
        <v>486946859.74999774</v>
      </c>
      <c r="C13">
        <v>6311</v>
      </c>
      <c r="D13">
        <v>0.16641615905914617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21"/>
  <sheetViews>
    <sheetView showGridLines="0" zoomScalePageLayoutView="0" workbookViewId="0" topLeftCell="A1">
      <selection activeCell="A1" sqref="A1"/>
    </sheetView>
  </sheetViews>
  <sheetFormatPr defaultColWidth="9.140625" defaultRowHeight="12.75"/>
  <sheetData>
    <row r="2" spans="1:2" ht="12.75">
      <c r="A2" t="s">
        <v>1182</v>
      </c>
      <c r="B2">
        <v>0.08512430236428781</v>
      </c>
    </row>
    <row r="3" spans="1:2" ht="12.75">
      <c r="A3" t="s">
        <v>1183</v>
      </c>
      <c r="B3">
        <v>0.1665955607608352</v>
      </c>
    </row>
    <row r="4" spans="1:2" ht="12.75">
      <c r="A4" t="s">
        <v>1184</v>
      </c>
      <c r="B4">
        <v>0.40581441964597625</v>
      </c>
    </row>
    <row r="5" spans="1:2" ht="12.75">
      <c r="A5" t="s">
        <v>1185</v>
      </c>
      <c r="B5">
        <v>0.27564362697547573</v>
      </c>
    </row>
    <row r="6" spans="1:2" ht="12.75">
      <c r="A6" t="s">
        <v>1186</v>
      </c>
      <c r="B6">
        <v>0.045969496366390986</v>
      </c>
    </row>
    <row r="7" spans="1:2" ht="12.75">
      <c r="A7" t="s">
        <v>1187</v>
      </c>
      <c r="B7">
        <v>0.004379282663703497</v>
      </c>
    </row>
    <row r="8" spans="1:2" ht="12.75">
      <c r="A8" t="s">
        <v>1188</v>
      </c>
      <c r="B8">
        <v>0.0011706594586707508</v>
      </c>
    </row>
    <row r="9" spans="1:2" ht="12.75">
      <c r="A9" t="s">
        <v>1189</v>
      </c>
      <c r="B9">
        <v>0.002098324360485982</v>
      </c>
    </row>
    <row r="10" spans="1:2" ht="12.75">
      <c r="A10" t="s">
        <v>1190</v>
      </c>
      <c r="B10">
        <v>0.004690288389024302</v>
      </c>
    </row>
    <row r="11" spans="1:2" ht="12.75">
      <c r="A11" t="s">
        <v>1191</v>
      </c>
      <c r="B11">
        <v>0.004897637637624365</v>
      </c>
    </row>
    <row r="12" spans="1:2" ht="12.75">
      <c r="A12" t="s">
        <v>1192</v>
      </c>
      <c r="B12">
        <v>0.0006818122232985685</v>
      </c>
    </row>
    <row r="13" spans="1:2" ht="12.75">
      <c r="A13" t="s">
        <v>1193</v>
      </c>
      <c r="B13">
        <v>0.00020185201577598634</v>
      </c>
    </row>
    <row r="14" spans="1:2" ht="12.75">
      <c r="A14" t="s">
        <v>1194</v>
      </c>
      <c r="B14">
        <v>0.0004086880305503172</v>
      </c>
    </row>
    <row r="15" spans="1:2" ht="12.75">
      <c r="A15" t="s">
        <v>1195</v>
      </c>
      <c r="B15">
        <v>0.0013857309982469167</v>
      </c>
    </row>
    <row r="16" spans="1:2" ht="12.75">
      <c r="A16" t="s">
        <v>1196</v>
      </c>
      <c r="B16">
        <v>0.000598840428817106</v>
      </c>
    </row>
    <row r="17" spans="1:2" ht="12.75">
      <c r="A17" t="s">
        <v>1197</v>
      </c>
      <c r="B17">
        <v>0.0002551658031276896</v>
      </c>
    </row>
    <row r="18" spans="1:2" ht="12.75">
      <c r="A18" t="s">
        <v>1198</v>
      </c>
      <c r="B18">
        <v>2.8003328299628533E-05</v>
      </c>
    </row>
    <row r="19" spans="1:2" ht="12.75">
      <c r="A19" t="s">
        <v>1199</v>
      </c>
      <c r="B19">
        <v>6.4143847439152515E-06</v>
      </c>
    </row>
    <row r="20" spans="1:2" ht="12.75">
      <c r="A20" t="s">
        <v>1200</v>
      </c>
      <c r="B20">
        <v>2.728183354377337E-05</v>
      </c>
    </row>
    <row r="21" spans="1:2" ht="12.75">
      <c r="A21" t="s">
        <v>1201</v>
      </c>
      <c r="B21">
        <v>2.2612331121276475E-05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2"/>
  <sheetViews>
    <sheetView showGridLines="0" zoomScalePageLayoutView="0" workbookViewId="0" topLeftCell="A1">
      <selection activeCell="A1" sqref="A1"/>
    </sheetView>
  </sheetViews>
  <sheetFormatPr defaultColWidth="9.140625" defaultRowHeight="12.75"/>
  <sheetData>
    <row r="2" spans="1:2" ht="12.75">
      <c r="A2" t="s">
        <v>1202</v>
      </c>
      <c r="B2">
        <v>0</v>
      </c>
    </row>
    <row r="3" spans="1:2" ht="12.75">
      <c r="A3" t="s">
        <v>1182</v>
      </c>
      <c r="B3">
        <v>0.0011737682829334735</v>
      </c>
    </row>
    <row r="4" spans="1:2" ht="12.75">
      <c r="A4" t="s">
        <v>1183</v>
      </c>
      <c r="B4">
        <v>0.0036982356471115694</v>
      </c>
    </row>
    <row r="5" spans="1:2" ht="12.75">
      <c r="A5" t="s">
        <v>1184</v>
      </c>
      <c r="B5">
        <v>0.0063577276394196055</v>
      </c>
    </row>
    <row r="6" spans="1:2" ht="12.75">
      <c r="A6" t="s">
        <v>1185</v>
      </c>
      <c r="B6">
        <v>0.006884585064123178</v>
      </c>
    </row>
    <row r="7" spans="1:2" ht="12.75">
      <c r="A7" t="s">
        <v>1186</v>
      </c>
      <c r="B7">
        <v>0.011603571771073514</v>
      </c>
    </row>
    <row r="8" spans="1:2" ht="12.75">
      <c r="A8" t="s">
        <v>1187</v>
      </c>
      <c r="B8">
        <v>0.023816745101324355</v>
      </c>
    </row>
    <row r="9" spans="1:2" ht="12.75">
      <c r="A9" t="s">
        <v>1188</v>
      </c>
      <c r="B9">
        <v>0.05538315173038024</v>
      </c>
    </row>
    <row r="10" spans="1:2" ht="12.75">
      <c r="A10" t="s">
        <v>1189</v>
      </c>
      <c r="B10">
        <v>0.06573667848587877</v>
      </c>
    </row>
    <row r="11" spans="1:2" ht="12.75">
      <c r="A11" t="s">
        <v>1190</v>
      </c>
      <c r="B11">
        <v>0.04548942414208591</v>
      </c>
    </row>
    <row r="12" spans="1:2" ht="12.75">
      <c r="A12" t="s">
        <v>1191</v>
      </c>
      <c r="B12">
        <v>0.04795338612127321</v>
      </c>
    </row>
    <row r="13" spans="1:2" ht="12.75">
      <c r="A13" t="s">
        <v>1192</v>
      </c>
      <c r="B13">
        <v>0.047407549579457704</v>
      </c>
    </row>
    <row r="14" spans="1:2" ht="12.75">
      <c r="A14" t="s">
        <v>1193</v>
      </c>
      <c r="B14">
        <v>0.05417076659387929</v>
      </c>
    </row>
    <row r="15" spans="1:2" ht="12.75">
      <c r="A15" t="s">
        <v>1194</v>
      </c>
      <c r="B15">
        <v>0.06328433641417276</v>
      </c>
    </row>
    <row r="16" spans="1:2" ht="12.75">
      <c r="A16" t="s">
        <v>1195</v>
      </c>
      <c r="B16">
        <v>0.03872834916691576</v>
      </c>
    </row>
    <row r="17" spans="1:2" ht="12.75">
      <c r="A17" t="s">
        <v>1196</v>
      </c>
      <c r="B17">
        <v>0.040696451323450206</v>
      </c>
    </row>
    <row r="18" spans="1:2" ht="12.75">
      <c r="A18" t="s">
        <v>1197</v>
      </c>
      <c r="B18">
        <v>0.04497365332608804</v>
      </c>
    </row>
    <row r="19" spans="1:2" ht="12.75">
      <c r="A19" t="s">
        <v>1198</v>
      </c>
      <c r="B19">
        <v>0.07119912391147946</v>
      </c>
    </row>
    <row r="20" spans="1:2" ht="12.75">
      <c r="A20" t="s">
        <v>1199</v>
      </c>
      <c r="B20">
        <v>0.08783167201429093</v>
      </c>
    </row>
    <row r="21" spans="1:2" ht="12.75">
      <c r="A21" t="s">
        <v>1200</v>
      </c>
      <c r="B21">
        <v>0.045810873294760183</v>
      </c>
    </row>
    <row r="22" spans="1:2" ht="12.75">
      <c r="A22" t="s">
        <v>1201</v>
      </c>
      <c r="B22">
        <v>0.035476868762251854</v>
      </c>
    </row>
    <row r="23" spans="1:2" ht="12.75">
      <c r="A23" t="s">
        <v>1203</v>
      </c>
      <c r="B23">
        <v>0.020467515128091543</v>
      </c>
    </row>
    <row r="24" spans="1:2" ht="12.75">
      <c r="A24" t="s">
        <v>1204</v>
      </c>
      <c r="B24">
        <v>0.06061677191624345</v>
      </c>
    </row>
    <row r="25" spans="1:2" ht="12.75">
      <c r="A25" t="s">
        <v>1205</v>
      </c>
      <c r="B25">
        <v>0.0777173923413789</v>
      </c>
    </row>
    <row r="26" spans="1:2" ht="12.75">
      <c r="A26" t="s">
        <v>1206</v>
      </c>
      <c r="B26">
        <v>0.026651409599979782</v>
      </c>
    </row>
    <row r="27" spans="1:2" ht="12.75">
      <c r="A27" t="s">
        <v>1207</v>
      </c>
      <c r="B27">
        <v>0.01409314175517214</v>
      </c>
    </row>
    <row r="28" spans="1:2" ht="12.75">
      <c r="A28" t="s">
        <v>1208</v>
      </c>
      <c r="B28">
        <v>0.00048578399774667396</v>
      </c>
    </row>
    <row r="29" spans="1:2" ht="12.75">
      <c r="A29" t="s">
        <v>1209</v>
      </c>
      <c r="B29">
        <v>0.0013510770098334201</v>
      </c>
    </row>
    <row r="30" spans="1:2" ht="12.75">
      <c r="A30" t="s">
        <v>1210</v>
      </c>
      <c r="B30">
        <v>0.0004941573785882874</v>
      </c>
    </row>
    <row r="31" spans="1:2" ht="12.75">
      <c r="A31" t="s">
        <v>1211</v>
      </c>
      <c r="B31">
        <v>0.00036634392474093014</v>
      </c>
    </row>
    <row r="32" spans="1:2" ht="12.75">
      <c r="A32" t="s">
        <v>1212</v>
      </c>
      <c r="B32">
        <v>7.948857587484616E-05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1182</v>
      </c>
      <c r="B2">
        <v>0</v>
      </c>
    </row>
    <row r="3" spans="1:2" ht="12.75">
      <c r="A3" t="s">
        <v>1183</v>
      </c>
      <c r="B3">
        <v>0.0003961245240701415</v>
      </c>
    </row>
    <row r="4" spans="1:2" ht="12.75">
      <c r="A4" t="s">
        <v>1184</v>
      </c>
      <c r="B4">
        <v>0.0020429374158039675</v>
      </c>
    </row>
    <row r="5" spans="1:2" ht="12.75">
      <c r="A5" t="s">
        <v>1185</v>
      </c>
      <c r="B5">
        <v>0.0007644235179699837</v>
      </c>
    </row>
    <row r="6" spans="1:2" ht="12.75">
      <c r="A6" t="s">
        <v>1186</v>
      </c>
      <c r="B6">
        <v>0.009125922590164924</v>
      </c>
    </row>
    <row r="7" spans="1:2" ht="12.75">
      <c r="A7" t="s">
        <v>1187</v>
      </c>
      <c r="B7">
        <v>0.002872753585309195</v>
      </c>
    </row>
    <row r="8" spans="1:2" ht="12.75">
      <c r="A8" t="s">
        <v>1188</v>
      </c>
      <c r="B8">
        <v>0.006195463646735189</v>
      </c>
    </row>
    <row r="9" spans="1:2" ht="12.75">
      <c r="A9" t="s">
        <v>1189</v>
      </c>
      <c r="B9">
        <v>0.009292729989560052</v>
      </c>
    </row>
    <row r="10" spans="1:2" ht="12.75">
      <c r="A10" t="s">
        <v>1190</v>
      </c>
      <c r="B10">
        <v>0.013986718760320564</v>
      </c>
    </row>
    <row r="11" spans="1:2" ht="12.75">
      <c r="A11" t="s">
        <v>1191</v>
      </c>
      <c r="B11">
        <v>0.13996512663120447</v>
      </c>
    </row>
    <row r="12" spans="1:2" ht="12.75">
      <c r="A12" t="s">
        <v>1192</v>
      </c>
      <c r="B12">
        <v>0.024821846193482936</v>
      </c>
    </row>
    <row r="13" spans="1:2" ht="12.75">
      <c r="A13" t="s">
        <v>1193</v>
      </c>
      <c r="B13">
        <v>0.025583961374880785</v>
      </c>
    </row>
    <row r="14" spans="1:2" ht="12.75">
      <c r="A14" t="s">
        <v>1194</v>
      </c>
      <c r="B14">
        <v>0.08265137332965337</v>
      </c>
    </row>
    <row r="15" spans="1:2" ht="12.75">
      <c r="A15" t="s">
        <v>1195</v>
      </c>
      <c r="B15">
        <v>0.005985340698828424</v>
      </c>
    </row>
    <row r="16" spans="1:2" ht="12.75">
      <c r="A16" t="s">
        <v>1196</v>
      </c>
      <c r="B16">
        <v>0.13800503680934484</v>
      </c>
    </row>
    <row r="17" spans="1:2" ht="12.75">
      <c r="A17" t="s">
        <v>1197</v>
      </c>
      <c r="B17">
        <v>0.0047680457585688955</v>
      </c>
    </row>
    <row r="18" spans="1:2" ht="12.75">
      <c r="A18" t="s">
        <v>1198</v>
      </c>
      <c r="B18">
        <v>0.014160439088119562</v>
      </c>
    </row>
    <row r="19" spans="1:2" ht="12.75">
      <c r="A19" t="s">
        <v>1199</v>
      </c>
      <c r="B19">
        <v>0.07522478973611851</v>
      </c>
    </row>
    <row r="20" spans="1:2" ht="12.75">
      <c r="A20" t="s">
        <v>1200</v>
      </c>
      <c r="B20">
        <v>0.006306718954891318</v>
      </c>
    </row>
    <row r="21" spans="1:2" ht="12.75">
      <c r="A21" t="s">
        <v>1201</v>
      </c>
      <c r="B21">
        <v>0.21398156879659638</v>
      </c>
    </row>
    <row r="22" spans="1:2" ht="12.75">
      <c r="A22" t="s">
        <v>1203</v>
      </c>
      <c r="B22">
        <v>0.004198207063456845</v>
      </c>
    </row>
    <row r="23" spans="1:2" ht="12.75">
      <c r="A23" t="s">
        <v>1204</v>
      </c>
      <c r="B23">
        <v>0.004481241285755839</v>
      </c>
    </row>
    <row r="24" spans="1:2" ht="12.75">
      <c r="A24" t="s">
        <v>1205</v>
      </c>
      <c r="B24">
        <v>0.008759597972303907</v>
      </c>
    </row>
    <row r="25" spans="1:2" ht="12.75">
      <c r="A25" t="s">
        <v>1206</v>
      </c>
      <c r="B25">
        <v>0.009207896901217894</v>
      </c>
    </row>
    <row r="26" spans="1:2" ht="12.75">
      <c r="A26" t="s">
        <v>1207</v>
      </c>
      <c r="B26">
        <v>0.18833256778490343</v>
      </c>
    </row>
    <row r="27" spans="1:2" ht="12.75">
      <c r="A27" t="s">
        <v>1208</v>
      </c>
      <c r="B27">
        <v>0.0034487759079978877</v>
      </c>
    </row>
    <row r="28" spans="1:2" ht="12.75">
      <c r="A28" t="s">
        <v>1209</v>
      </c>
      <c r="B28">
        <v>0.00021585281258453836</v>
      </c>
    </row>
    <row r="29" spans="1:2" ht="12.75">
      <c r="A29" t="s">
        <v>1210</v>
      </c>
      <c r="B29">
        <v>0.00021512748650231946</v>
      </c>
    </row>
    <row r="30" spans="1:2" ht="12.75">
      <c r="A30" t="s">
        <v>1211</v>
      </c>
      <c r="B30">
        <v>0.00043281072379396085</v>
      </c>
    </row>
    <row r="31" spans="1:2" ht="12.75">
      <c r="A31" t="s">
        <v>1213</v>
      </c>
      <c r="B31">
        <v>0.004063254591973416</v>
      </c>
    </row>
    <row r="32" spans="1:2" ht="12.75">
      <c r="A32" t="s">
        <v>1214</v>
      </c>
      <c r="B32">
        <v>0.00041714280146669006</v>
      </c>
    </row>
    <row r="33" spans="1:2" ht="12.75">
      <c r="A33" t="s">
        <v>1215</v>
      </c>
      <c r="B33">
        <v>9.620326641974128E-05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21"/>
  <sheetViews>
    <sheetView showGridLines="0" zoomScalePageLayoutView="0" workbookViewId="0" topLeftCell="A1">
      <selection activeCell="A1" sqref="A1"/>
    </sheetView>
  </sheetViews>
  <sheetFormatPr defaultColWidth="9.140625" defaultRowHeight="12.75"/>
  <sheetData>
    <row r="2" spans="1:2" ht="12.75">
      <c r="A2">
        <v>1999</v>
      </c>
      <c r="B2">
        <v>2.261233112127646E-05</v>
      </c>
    </row>
    <row r="3" spans="1:2" ht="12.75">
      <c r="A3">
        <v>2000</v>
      </c>
      <c r="B3">
        <v>2.728183354377336E-05</v>
      </c>
    </row>
    <row r="4" spans="1:2" ht="12.75">
      <c r="A4">
        <v>2001</v>
      </c>
      <c r="B4">
        <v>3.3927453517077003E-06</v>
      </c>
    </row>
    <row r="5" spans="1:2" ht="12.75">
      <c r="A5">
        <v>2002</v>
      </c>
      <c r="B5">
        <v>2.3128682594931634E-05</v>
      </c>
    </row>
    <row r="6" spans="1:2" ht="12.75">
      <c r="A6">
        <v>2003</v>
      </c>
      <c r="B6">
        <v>0.0002369882527608251</v>
      </c>
    </row>
    <row r="7" spans="1:2" ht="12.75">
      <c r="A7">
        <v>2004</v>
      </c>
      <c r="B7">
        <v>0.0004175230657303855</v>
      </c>
    </row>
    <row r="8" spans="1:2" ht="12.75">
      <c r="A8">
        <v>2005</v>
      </c>
      <c r="B8">
        <v>0.0014030373862692236</v>
      </c>
    </row>
    <row r="9" spans="1:2" ht="12.75">
      <c r="A9">
        <v>2006</v>
      </c>
      <c r="B9">
        <v>0.0005987728410784982</v>
      </c>
    </row>
    <row r="10" spans="1:2" ht="12.75">
      <c r="A10">
        <v>2007</v>
      </c>
      <c r="B10">
        <v>0.000150631075084197</v>
      </c>
    </row>
    <row r="11" spans="1:2" ht="12.75">
      <c r="A11">
        <v>2008</v>
      </c>
      <c r="B11">
        <v>0.0006044743908202645</v>
      </c>
    </row>
    <row r="12" spans="1:2" ht="12.75">
      <c r="A12">
        <v>2009</v>
      </c>
      <c r="B12">
        <v>0.0036847700544975744</v>
      </c>
    </row>
    <row r="13" spans="1:2" ht="12.75">
      <c r="A13">
        <v>2010</v>
      </c>
      <c r="B13">
        <v>0.005583258701293719</v>
      </c>
    </row>
    <row r="14" spans="1:2" ht="12.75">
      <c r="A14">
        <v>2011</v>
      </c>
      <c r="B14">
        <v>0.002402615361955033</v>
      </c>
    </row>
    <row r="15" spans="1:2" ht="12.75">
      <c r="A15">
        <v>2012</v>
      </c>
      <c r="B15">
        <v>0.00122466699951683</v>
      </c>
    </row>
    <row r="16" spans="1:2" ht="12.75">
      <c r="A16">
        <v>2013</v>
      </c>
      <c r="B16">
        <v>0.004030470321557983</v>
      </c>
    </row>
    <row r="17" spans="1:2" ht="12.75">
      <c r="A17">
        <v>2014</v>
      </c>
      <c r="B17">
        <v>0.030561868069171085</v>
      </c>
    </row>
    <row r="18" spans="1:2" ht="12.75">
      <c r="A18">
        <v>2015</v>
      </c>
      <c r="B18">
        <v>0.2795112779669094</v>
      </c>
    </row>
    <row r="19" spans="1:2" ht="12.75">
      <c r="A19">
        <v>2016</v>
      </c>
      <c r="B19">
        <v>0.3654713821456858</v>
      </c>
    </row>
    <row r="20" spans="1:2" ht="12.75">
      <c r="A20">
        <v>2017</v>
      </c>
      <c r="B20">
        <v>0.18898318275716855</v>
      </c>
    </row>
    <row r="21" spans="1:2" ht="12.75">
      <c r="A21">
        <v>2018</v>
      </c>
      <c r="B21">
        <v>0.1150586650178889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1286</v>
      </c>
      <c r="C1" t="s">
        <v>1287</v>
      </c>
    </row>
    <row r="2" spans="1:3" ht="12.75">
      <c r="A2" t="s">
        <v>1219</v>
      </c>
      <c r="B2">
        <v>0.20202526924539926</v>
      </c>
      <c r="C2">
        <v>0.48315156910750057</v>
      </c>
    </row>
    <row r="3" spans="1:3" ht="12.75">
      <c r="A3" t="s">
        <v>1220</v>
      </c>
      <c r="B3">
        <v>0.36307423934854893</v>
      </c>
      <c r="C3">
        <v>0.3290006677053194</v>
      </c>
    </row>
    <row r="4" spans="1:3" ht="12.75">
      <c r="A4" t="s">
        <v>1221</v>
      </c>
      <c r="B4">
        <v>0.24648682784825515</v>
      </c>
      <c r="C4">
        <v>0.13403071444469175</v>
      </c>
    </row>
    <row r="5" spans="1:3" ht="12.75">
      <c r="A5" t="s">
        <v>1222</v>
      </c>
      <c r="B5">
        <v>0.08721798332795759</v>
      </c>
      <c r="C5">
        <v>0.03325172490540841</v>
      </c>
    </row>
    <row r="6" spans="1:3" ht="12.75">
      <c r="A6" t="s">
        <v>1223</v>
      </c>
      <c r="B6">
        <v>0.10119568022983896</v>
      </c>
      <c r="C6">
        <v>0.020565323837079902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1224</v>
      </c>
      <c r="B2">
        <v>0.0006352550653575663</v>
      </c>
    </row>
    <row r="3" spans="1:2" ht="12.75">
      <c r="A3" t="s">
        <v>1225</v>
      </c>
      <c r="B3">
        <v>0.00902744172998166</v>
      </c>
    </row>
    <row r="4" spans="1:2" ht="12.75">
      <c r="A4" t="s">
        <v>1226</v>
      </c>
      <c r="B4">
        <v>0.11492454363007175</v>
      </c>
    </row>
    <row r="5" spans="1:2" ht="12.75">
      <c r="A5" t="s">
        <v>1227</v>
      </c>
      <c r="B5">
        <v>0.6771191214115659</v>
      </c>
    </row>
    <row r="6" spans="1:2" ht="12.75">
      <c r="A6" t="s">
        <v>1228</v>
      </c>
      <c r="B6">
        <v>0.11625797440435628</v>
      </c>
    </row>
    <row r="7" spans="1:2" ht="12.75">
      <c r="A7" t="s">
        <v>1229</v>
      </c>
      <c r="B7">
        <v>0.06363225518310488</v>
      </c>
    </row>
    <row r="8" spans="1:2" ht="12.75">
      <c r="A8" t="s">
        <v>1230</v>
      </c>
      <c r="B8">
        <v>0.01182600685357193</v>
      </c>
    </row>
    <row r="9" spans="1:2" ht="12.75">
      <c r="A9" t="s">
        <v>1231</v>
      </c>
      <c r="B9">
        <v>0.004351012317225318</v>
      </c>
    </row>
    <row r="10" spans="1:2" ht="12.75">
      <c r="A10" t="s">
        <v>1232</v>
      </c>
      <c r="B10">
        <v>0.0016038900097829988</v>
      </c>
    </row>
    <row r="11" spans="1:2" ht="12.75">
      <c r="A11" t="s">
        <v>1233</v>
      </c>
      <c r="B11">
        <v>0.00042100300278206877</v>
      </c>
    </row>
    <row r="12" spans="1:2" ht="12.75">
      <c r="A12" t="s">
        <v>1234</v>
      </c>
      <c r="B12">
        <v>0.00018378780710668493</v>
      </c>
    </row>
    <row r="13" spans="1:2" ht="12.75">
      <c r="A13" t="s">
        <v>1235</v>
      </c>
      <c r="B13">
        <v>1.633784101057866E-05</v>
      </c>
    </row>
    <row r="14" spans="1:2" ht="12.75">
      <c r="A14" t="s">
        <v>1236</v>
      </c>
      <c r="B14">
        <v>1.3707440822292508E-06</v>
      </c>
    </row>
    <row r="15" spans="1:2" ht="12.75">
      <c r="A15" t="s">
        <v>1237</v>
      </c>
      <c r="B15">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847A75"/>
  </sheetPr>
  <dimension ref="B2:J53"/>
  <sheetViews>
    <sheetView zoomScale="80" zoomScaleNormal="80" zoomScalePageLayoutView="0" workbookViewId="0" topLeftCell="A1">
      <selection activeCell="G10" sqref="G10"/>
    </sheetView>
  </sheetViews>
  <sheetFormatPr defaultColWidth="9.140625" defaultRowHeight="12.75"/>
  <cols>
    <col min="1" max="1" width="9.140625" style="170" customWidth="1"/>
    <col min="2" max="10" width="12.421875" style="170" customWidth="1"/>
    <col min="11" max="18" width="9.140625" style="170" customWidth="1"/>
    <col min="19" max="16384" width="9.140625" style="185" customWidth="1"/>
  </cols>
  <sheetData>
    <row r="1" ht="15.75" thickBot="1"/>
    <row r="2" spans="2:10" ht="15">
      <c r="B2" s="211"/>
      <c r="C2" s="210"/>
      <c r="D2" s="210"/>
      <c r="E2" s="210"/>
      <c r="F2" s="210"/>
      <c r="G2" s="210"/>
      <c r="H2" s="210"/>
      <c r="I2" s="210"/>
      <c r="J2" s="209"/>
    </row>
    <row r="3" spans="2:10" ht="15">
      <c r="B3" s="197"/>
      <c r="C3" s="196"/>
      <c r="D3" s="196"/>
      <c r="E3" s="196"/>
      <c r="F3" s="196"/>
      <c r="G3" s="196"/>
      <c r="H3" s="196"/>
      <c r="I3" s="196"/>
      <c r="J3" s="195"/>
    </row>
    <row r="4" spans="2:10" ht="15">
      <c r="B4" s="197"/>
      <c r="C4" s="196"/>
      <c r="D4" s="196"/>
      <c r="E4" s="196"/>
      <c r="F4" s="196"/>
      <c r="G4" s="196"/>
      <c r="H4" s="196"/>
      <c r="I4" s="196"/>
      <c r="J4" s="195"/>
    </row>
    <row r="5" spans="2:10" ht="31.5">
      <c r="B5" s="197"/>
      <c r="C5" s="196"/>
      <c r="D5" s="196"/>
      <c r="E5" s="208"/>
      <c r="F5" s="207" t="s">
        <v>1875</v>
      </c>
      <c r="G5" s="196"/>
      <c r="H5" s="196"/>
      <c r="I5" s="196"/>
      <c r="J5" s="195"/>
    </row>
    <row r="6" spans="2:10" ht="41.25" customHeight="1">
      <c r="B6" s="197"/>
      <c r="C6" s="196"/>
      <c r="D6" s="196"/>
      <c r="E6" s="206" t="s">
        <v>1874</v>
      </c>
      <c r="F6" s="206"/>
      <c r="G6" s="206"/>
      <c r="H6" s="196"/>
      <c r="I6" s="196"/>
      <c r="J6" s="195"/>
    </row>
    <row r="7" spans="2:10" ht="26.25">
      <c r="B7" s="197"/>
      <c r="C7" s="196"/>
      <c r="D7" s="196"/>
      <c r="E7" s="196"/>
      <c r="F7" s="205" t="s">
        <v>7</v>
      </c>
      <c r="G7" s="196"/>
      <c r="H7" s="196"/>
      <c r="I7" s="196"/>
      <c r="J7" s="195"/>
    </row>
    <row r="8" spans="2:10" ht="26.25">
      <c r="B8" s="197"/>
      <c r="C8" s="196"/>
      <c r="D8" s="196"/>
      <c r="E8" s="196"/>
      <c r="F8" s="205" t="s">
        <v>1873</v>
      </c>
      <c r="G8" s="196"/>
      <c r="H8" s="196"/>
      <c r="I8" s="196"/>
      <c r="J8" s="195"/>
    </row>
    <row r="9" spans="2:10" ht="21">
      <c r="B9" s="197"/>
      <c r="C9" s="196"/>
      <c r="D9" s="196"/>
      <c r="E9" s="196"/>
      <c r="F9" s="204" t="s">
        <v>1872</v>
      </c>
      <c r="G9" s="196"/>
      <c r="H9" s="196"/>
      <c r="I9" s="196"/>
      <c r="J9" s="195"/>
    </row>
    <row r="10" spans="2:10" ht="21">
      <c r="B10" s="197"/>
      <c r="C10" s="196"/>
      <c r="D10" s="196"/>
      <c r="E10" s="196"/>
      <c r="F10" s="204" t="s">
        <v>1871</v>
      </c>
      <c r="G10" s="196"/>
      <c r="H10" s="196"/>
      <c r="I10" s="196"/>
      <c r="J10" s="195"/>
    </row>
    <row r="11" spans="2:10" ht="21">
      <c r="B11" s="197"/>
      <c r="C11" s="196"/>
      <c r="D11" s="196"/>
      <c r="E11" s="196"/>
      <c r="F11" s="204"/>
      <c r="G11" s="196"/>
      <c r="H11" s="196"/>
      <c r="I11" s="196"/>
      <c r="J11" s="195"/>
    </row>
    <row r="12" spans="2:10" ht="15">
      <c r="B12" s="197"/>
      <c r="C12" s="196"/>
      <c r="D12" s="196"/>
      <c r="E12" s="196"/>
      <c r="F12" s="196"/>
      <c r="G12" s="196"/>
      <c r="H12" s="196"/>
      <c r="I12" s="196"/>
      <c r="J12" s="195"/>
    </row>
    <row r="13" spans="2:10" ht="15">
      <c r="B13" s="197"/>
      <c r="C13" s="196"/>
      <c r="D13" s="196"/>
      <c r="E13" s="196"/>
      <c r="F13" s="196"/>
      <c r="G13" s="196"/>
      <c r="H13" s="196"/>
      <c r="I13" s="196"/>
      <c r="J13" s="195"/>
    </row>
    <row r="14" spans="2:10" ht="15">
      <c r="B14" s="197"/>
      <c r="C14" s="196"/>
      <c r="D14" s="196"/>
      <c r="E14" s="196"/>
      <c r="F14" s="196"/>
      <c r="G14" s="196"/>
      <c r="H14" s="196"/>
      <c r="I14" s="196"/>
      <c r="J14" s="195"/>
    </row>
    <row r="15" spans="2:10" ht="15">
      <c r="B15" s="197"/>
      <c r="C15" s="196"/>
      <c r="D15" s="196"/>
      <c r="E15" s="196"/>
      <c r="F15" s="196"/>
      <c r="G15" s="196"/>
      <c r="H15" s="196"/>
      <c r="I15" s="196"/>
      <c r="J15" s="195"/>
    </row>
    <row r="16" spans="2:10" ht="15">
      <c r="B16" s="197"/>
      <c r="C16" s="196"/>
      <c r="D16" s="196"/>
      <c r="E16" s="196"/>
      <c r="F16" s="196"/>
      <c r="G16" s="196"/>
      <c r="H16" s="196"/>
      <c r="I16" s="196"/>
      <c r="J16" s="195"/>
    </row>
    <row r="17" spans="2:10" ht="15">
      <c r="B17" s="197"/>
      <c r="C17" s="196"/>
      <c r="D17" s="196"/>
      <c r="E17" s="196"/>
      <c r="F17" s="196"/>
      <c r="G17" s="196"/>
      <c r="H17" s="196"/>
      <c r="I17" s="196"/>
      <c r="J17" s="195"/>
    </row>
    <row r="18" spans="2:10" ht="15">
      <c r="B18" s="197"/>
      <c r="C18" s="196"/>
      <c r="D18" s="196"/>
      <c r="E18" s="196"/>
      <c r="F18" s="196"/>
      <c r="G18" s="196"/>
      <c r="H18" s="196"/>
      <c r="I18" s="196"/>
      <c r="J18" s="195"/>
    </row>
    <row r="19" spans="2:10" ht="15">
      <c r="B19" s="197"/>
      <c r="C19" s="196"/>
      <c r="D19" s="196"/>
      <c r="E19" s="196"/>
      <c r="F19" s="196"/>
      <c r="G19" s="196"/>
      <c r="H19" s="196"/>
      <c r="I19" s="196"/>
      <c r="J19" s="195"/>
    </row>
    <row r="20" spans="2:10" ht="15">
      <c r="B20" s="197"/>
      <c r="C20" s="196"/>
      <c r="D20" s="196"/>
      <c r="E20" s="196"/>
      <c r="F20" s="196"/>
      <c r="G20" s="196"/>
      <c r="H20" s="196"/>
      <c r="I20" s="196"/>
      <c r="J20" s="195"/>
    </row>
    <row r="21" spans="2:10" ht="15">
      <c r="B21" s="197"/>
      <c r="C21" s="196"/>
      <c r="D21" s="196"/>
      <c r="E21" s="196"/>
      <c r="F21" s="196"/>
      <c r="G21" s="196"/>
      <c r="H21" s="196"/>
      <c r="I21" s="196"/>
      <c r="J21" s="195"/>
    </row>
    <row r="22" spans="2:10" ht="15">
      <c r="B22" s="197"/>
      <c r="C22" s="196"/>
      <c r="D22" s="196"/>
      <c r="E22" s="196"/>
      <c r="F22" s="203" t="s">
        <v>1870</v>
      </c>
      <c r="G22" s="196"/>
      <c r="H22" s="196"/>
      <c r="I22" s="196"/>
      <c r="J22" s="195"/>
    </row>
    <row r="23" spans="2:10" ht="15">
      <c r="B23" s="197"/>
      <c r="C23" s="196"/>
      <c r="I23" s="196"/>
      <c r="J23" s="195"/>
    </row>
    <row r="24" spans="2:10" ht="15">
      <c r="B24" s="197"/>
      <c r="C24" s="196"/>
      <c r="D24" s="200" t="s">
        <v>1869</v>
      </c>
      <c r="E24" s="191" t="s">
        <v>1865</v>
      </c>
      <c r="F24" s="191"/>
      <c r="G24" s="191"/>
      <c r="H24" s="191"/>
      <c r="I24" s="196"/>
      <c r="J24" s="195"/>
    </row>
    <row r="25" spans="2:10" ht="15">
      <c r="B25" s="197"/>
      <c r="C25" s="196"/>
      <c r="I25" s="196"/>
      <c r="J25" s="195"/>
    </row>
    <row r="26" spans="2:10" ht="15">
      <c r="B26" s="197"/>
      <c r="C26" s="196"/>
      <c r="D26" s="200" t="s">
        <v>1868</v>
      </c>
      <c r="E26" s="191" t="s">
        <v>1865</v>
      </c>
      <c r="F26" s="191"/>
      <c r="G26" s="191"/>
      <c r="H26" s="191"/>
      <c r="I26" s="196"/>
      <c r="J26" s="195"/>
    </row>
    <row r="27" spans="2:10" ht="15">
      <c r="B27" s="197"/>
      <c r="C27" s="196"/>
      <c r="D27" s="202"/>
      <c r="E27" s="202"/>
      <c r="F27" s="202"/>
      <c r="G27" s="202"/>
      <c r="H27" s="202"/>
      <c r="I27" s="196"/>
      <c r="J27" s="195"/>
    </row>
    <row r="28" spans="2:10" ht="15">
      <c r="B28" s="197"/>
      <c r="C28" s="196"/>
      <c r="D28" s="200" t="s">
        <v>1867</v>
      </c>
      <c r="E28" s="191"/>
      <c r="F28" s="191"/>
      <c r="G28" s="191"/>
      <c r="H28" s="191"/>
      <c r="I28" s="196"/>
      <c r="J28" s="195"/>
    </row>
    <row r="29" spans="2:10" ht="15">
      <c r="B29" s="197"/>
      <c r="C29" s="196"/>
      <c r="D29" s="201"/>
      <c r="E29" s="201"/>
      <c r="F29" s="201"/>
      <c r="G29" s="201"/>
      <c r="H29" s="201"/>
      <c r="I29" s="196"/>
      <c r="J29" s="195"/>
    </row>
    <row r="30" spans="2:10" ht="15">
      <c r="B30" s="197"/>
      <c r="C30" s="196"/>
      <c r="D30" s="200" t="s">
        <v>1866</v>
      </c>
      <c r="E30" s="191" t="s">
        <v>1865</v>
      </c>
      <c r="F30" s="191"/>
      <c r="G30" s="191"/>
      <c r="H30" s="191"/>
      <c r="I30" s="196"/>
      <c r="J30" s="195"/>
    </row>
    <row r="31" spans="2:10" ht="15">
      <c r="B31" s="197"/>
      <c r="C31" s="196"/>
      <c r="D31" s="198"/>
      <c r="E31" s="198"/>
      <c r="F31" s="198"/>
      <c r="G31" s="198"/>
      <c r="H31" s="198"/>
      <c r="I31" s="196"/>
      <c r="J31" s="195"/>
    </row>
    <row r="32" spans="2:10" ht="15">
      <c r="B32" s="197"/>
      <c r="C32" s="196"/>
      <c r="D32" s="192" t="s">
        <v>1864</v>
      </c>
      <c r="E32" s="191"/>
      <c r="F32" s="191"/>
      <c r="G32" s="191"/>
      <c r="H32" s="191"/>
      <c r="I32" s="196"/>
      <c r="J32" s="195"/>
    </row>
    <row r="33" spans="2:10" ht="15">
      <c r="B33" s="197"/>
      <c r="C33" s="196"/>
      <c r="D33" s="198"/>
      <c r="E33" s="198"/>
      <c r="F33" s="199"/>
      <c r="G33" s="198"/>
      <c r="H33" s="198"/>
      <c r="I33" s="196"/>
      <c r="J33" s="195"/>
    </row>
    <row r="34" spans="2:10" ht="15">
      <c r="B34" s="197"/>
      <c r="C34" s="196"/>
      <c r="D34" s="192" t="s">
        <v>1863</v>
      </c>
      <c r="E34" s="191"/>
      <c r="F34" s="191"/>
      <c r="G34" s="191"/>
      <c r="H34" s="191"/>
      <c r="I34" s="196"/>
      <c r="J34" s="195"/>
    </row>
    <row r="35" spans="2:10" ht="15">
      <c r="B35" s="197"/>
      <c r="C35" s="196"/>
      <c r="D35" s="198"/>
      <c r="E35" s="198"/>
      <c r="F35" s="198"/>
      <c r="G35" s="198"/>
      <c r="H35" s="198"/>
      <c r="I35" s="196"/>
      <c r="J35" s="195"/>
    </row>
    <row r="36" spans="2:10" ht="15">
      <c r="B36" s="197"/>
      <c r="C36" s="196"/>
      <c r="D36" s="192" t="s">
        <v>1862</v>
      </c>
      <c r="E36" s="191"/>
      <c r="F36" s="191"/>
      <c r="G36" s="191"/>
      <c r="H36" s="191"/>
      <c r="I36" s="196"/>
      <c r="J36" s="195"/>
    </row>
    <row r="37" spans="2:10" ht="15">
      <c r="B37" s="197"/>
      <c r="C37" s="196"/>
      <c r="D37" s="194"/>
      <c r="E37" s="194"/>
      <c r="F37" s="194"/>
      <c r="G37" s="194"/>
      <c r="H37" s="194"/>
      <c r="I37" s="196"/>
      <c r="J37" s="195"/>
    </row>
    <row r="38" spans="2:10" ht="15">
      <c r="B38" s="197"/>
      <c r="C38" s="196"/>
      <c r="D38" s="192" t="s">
        <v>1861</v>
      </c>
      <c r="E38" s="191"/>
      <c r="F38" s="191"/>
      <c r="G38" s="191"/>
      <c r="H38" s="191"/>
      <c r="I38" s="196"/>
      <c r="J38" s="195"/>
    </row>
    <row r="39" spans="2:10" ht="15">
      <c r="B39" s="197"/>
      <c r="C39" s="196"/>
      <c r="D39" s="194"/>
      <c r="E39" s="194"/>
      <c r="F39" s="194"/>
      <c r="G39" s="194"/>
      <c r="H39" s="194"/>
      <c r="I39" s="196"/>
      <c r="J39" s="195"/>
    </row>
    <row r="40" spans="2:10" ht="15">
      <c r="B40" s="197"/>
      <c r="C40" s="196"/>
      <c r="D40" s="192" t="s">
        <v>1860</v>
      </c>
      <c r="E40" s="191"/>
      <c r="F40" s="191"/>
      <c r="G40" s="191"/>
      <c r="H40" s="191"/>
      <c r="I40" s="196"/>
      <c r="J40" s="195"/>
    </row>
    <row r="41" spans="2:10" ht="15">
      <c r="B41" s="193"/>
      <c r="C41" s="190"/>
      <c r="D41" s="194"/>
      <c r="E41" s="194"/>
      <c r="F41" s="194"/>
      <c r="G41" s="194"/>
      <c r="H41" s="194"/>
      <c r="I41" s="190"/>
      <c r="J41" s="189"/>
    </row>
    <row r="42" spans="2:10" ht="15">
      <c r="B42" s="193"/>
      <c r="C42" s="190"/>
      <c r="D42" s="192" t="s">
        <v>1859</v>
      </c>
      <c r="E42" s="191"/>
      <c r="F42" s="191"/>
      <c r="G42" s="191"/>
      <c r="H42" s="191"/>
      <c r="I42" s="190"/>
      <c r="J42" s="189"/>
    </row>
    <row r="43" spans="2:10" ht="15">
      <c r="B43" s="193"/>
      <c r="C43" s="190"/>
      <c r="D43" s="194"/>
      <c r="E43" s="194"/>
      <c r="F43" s="194"/>
      <c r="G43" s="194"/>
      <c r="H43" s="194"/>
      <c r="I43" s="190"/>
      <c r="J43" s="189"/>
    </row>
    <row r="44" spans="2:10" ht="15">
      <c r="B44" s="193"/>
      <c r="C44" s="190"/>
      <c r="D44" s="192" t="s">
        <v>1858</v>
      </c>
      <c r="E44" s="191"/>
      <c r="F44" s="191"/>
      <c r="G44" s="191"/>
      <c r="H44" s="191"/>
      <c r="I44" s="190"/>
      <c r="J44" s="189"/>
    </row>
    <row r="45" spans="2:10" ht="15">
      <c r="B45" s="193"/>
      <c r="C45" s="190"/>
      <c r="D45" s="194"/>
      <c r="E45" s="194"/>
      <c r="F45" s="194"/>
      <c r="G45" s="194"/>
      <c r="H45" s="194"/>
      <c r="I45" s="190"/>
      <c r="J45" s="189"/>
    </row>
    <row r="46" spans="2:10" ht="15">
      <c r="B46" s="193"/>
      <c r="C46" s="190"/>
      <c r="D46" s="192" t="s">
        <v>1857</v>
      </c>
      <c r="E46" s="191"/>
      <c r="F46" s="191"/>
      <c r="G46" s="191"/>
      <c r="H46" s="191"/>
      <c r="I46" s="190"/>
      <c r="J46" s="189"/>
    </row>
    <row r="47" spans="2:10" ht="15">
      <c r="B47" s="193"/>
      <c r="C47" s="190"/>
      <c r="D47" s="194"/>
      <c r="E47" s="194"/>
      <c r="F47" s="194"/>
      <c r="G47" s="194"/>
      <c r="H47" s="194"/>
      <c r="I47" s="190"/>
      <c r="J47" s="189"/>
    </row>
    <row r="48" spans="2:10" ht="15">
      <c r="B48" s="193"/>
      <c r="C48" s="190"/>
      <c r="D48" s="192" t="s">
        <v>1856</v>
      </c>
      <c r="E48" s="191"/>
      <c r="F48" s="191"/>
      <c r="G48" s="191"/>
      <c r="H48" s="191"/>
      <c r="I48" s="190"/>
      <c r="J48" s="189"/>
    </row>
    <row r="49" spans="2:10" ht="15">
      <c r="B49" s="193"/>
      <c r="C49" s="190"/>
      <c r="D49" s="194"/>
      <c r="E49" s="194"/>
      <c r="F49" s="194"/>
      <c r="G49" s="194"/>
      <c r="H49" s="194"/>
      <c r="I49" s="190"/>
      <c r="J49" s="189"/>
    </row>
    <row r="50" spans="2:10" ht="15">
      <c r="B50" s="193"/>
      <c r="C50" s="190"/>
      <c r="D50" s="192" t="s">
        <v>1855</v>
      </c>
      <c r="E50" s="191"/>
      <c r="F50" s="191"/>
      <c r="G50" s="191"/>
      <c r="H50" s="191"/>
      <c r="I50" s="190"/>
      <c r="J50" s="189"/>
    </row>
    <row r="51" spans="2:10" ht="15">
      <c r="B51" s="193"/>
      <c r="C51" s="190"/>
      <c r="D51" s="194"/>
      <c r="E51" s="194"/>
      <c r="F51" s="194"/>
      <c r="G51" s="194"/>
      <c r="H51" s="194"/>
      <c r="I51" s="190"/>
      <c r="J51" s="189"/>
    </row>
    <row r="52" spans="2:10" ht="15">
      <c r="B52" s="193"/>
      <c r="C52" s="190"/>
      <c r="D52" s="192" t="s">
        <v>874</v>
      </c>
      <c r="E52" s="191"/>
      <c r="F52" s="191"/>
      <c r="G52" s="191"/>
      <c r="H52" s="191"/>
      <c r="I52" s="190"/>
      <c r="J52" s="189"/>
    </row>
    <row r="53" spans="2:10" ht="15.75" thickBot="1">
      <c r="B53" s="188"/>
      <c r="C53" s="187"/>
      <c r="D53" s="187"/>
      <c r="E53" s="187"/>
      <c r="F53" s="187"/>
      <c r="G53" s="187"/>
      <c r="H53" s="187"/>
      <c r="I53" s="187"/>
      <c r="J53" s="186"/>
    </row>
  </sheetData>
  <sheetProtection/>
  <mergeCells count="16">
    <mergeCell ref="D50:H50"/>
    <mergeCell ref="D52:H52"/>
    <mergeCell ref="D40:H40"/>
    <mergeCell ref="D42:H42"/>
    <mergeCell ref="D44:H44"/>
    <mergeCell ref="D46:H46"/>
    <mergeCell ref="D48:H48"/>
    <mergeCell ref="E6:G6"/>
    <mergeCell ref="D38:H38"/>
    <mergeCell ref="D36:H36"/>
    <mergeCell ref="D26:H26"/>
    <mergeCell ref="D28:H28"/>
    <mergeCell ref="D30:H30"/>
    <mergeCell ref="D24:H24"/>
    <mergeCell ref="D32:H32"/>
    <mergeCell ref="D34:H34"/>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1285</v>
      </c>
    </row>
    <row r="2" spans="1:4" ht="12.75">
      <c r="A2" t="s">
        <v>1239</v>
      </c>
      <c r="B2">
        <v>108798730.11999995</v>
      </c>
      <c r="C2">
        <v>1456</v>
      </c>
      <c r="D2">
        <v>0.038393587005247476</v>
      </c>
    </row>
    <row r="3" spans="1:4" ht="12.75">
      <c r="A3" t="s">
        <v>1238</v>
      </c>
      <c r="B3">
        <v>108060.49999999999</v>
      </c>
      <c r="C3">
        <v>32</v>
      </c>
      <c r="D3">
        <v>0.000843815099016428</v>
      </c>
    </row>
    <row r="4" spans="1:4" ht="12.75">
      <c r="A4" t="s">
        <v>1025</v>
      </c>
      <c r="B4">
        <v>2819582963.2599955</v>
      </c>
      <c r="C4">
        <v>36435</v>
      </c>
      <c r="D4">
        <v>0.9607625978957361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3"/>
  <sheetViews>
    <sheetView showGridLines="0" zoomScalePageLayoutView="0" workbookViewId="0" topLeftCell="A1">
      <selection activeCell="A1" sqref="A1"/>
    </sheetView>
  </sheetViews>
  <sheetFormatPr defaultColWidth="9.140625" defaultRowHeight="12.75"/>
  <sheetData>
    <row r="2" spans="1:2" ht="12.75">
      <c r="A2" t="s">
        <v>1240</v>
      </c>
      <c r="B2">
        <v>0.016029514813157737</v>
      </c>
    </row>
    <row r="3" spans="1:2" ht="12.75">
      <c r="A3" t="s">
        <v>1241</v>
      </c>
      <c r="B3">
        <v>0.006749068547640861</v>
      </c>
    </row>
    <row r="4" spans="1:2" ht="12.75">
      <c r="A4" t="s">
        <v>1242</v>
      </c>
      <c r="B4">
        <v>0.001798279745736752</v>
      </c>
    </row>
    <row r="5" spans="1:2" ht="12.75">
      <c r="A5" t="s">
        <v>1243</v>
      </c>
      <c r="B5">
        <v>0.002066424819134943</v>
      </c>
    </row>
    <row r="6" spans="1:2" ht="12.75">
      <c r="A6" t="s">
        <v>1244</v>
      </c>
      <c r="B6">
        <v>0.0026904736817197255</v>
      </c>
    </row>
    <row r="7" spans="1:2" ht="12.75">
      <c r="A7" t="s">
        <v>1245</v>
      </c>
      <c r="B7">
        <v>0.0004963113215862595</v>
      </c>
    </row>
    <row r="8" spans="1:2" ht="12.75">
      <c r="A8" t="s">
        <v>1246</v>
      </c>
      <c r="B8">
        <v>0.0014884780130183875</v>
      </c>
    </row>
    <row r="9" spans="1:2" ht="12.75">
      <c r="A9" t="s">
        <v>1247</v>
      </c>
      <c r="B9">
        <v>0.0025635251071148657</v>
      </c>
    </row>
    <row r="10" spans="1:2" ht="12.75">
      <c r="A10" t="s">
        <v>1248</v>
      </c>
      <c r="B10">
        <v>0.0014730322324961673</v>
      </c>
    </row>
    <row r="11" spans="1:2" ht="12.75">
      <c r="A11" t="s">
        <v>1249</v>
      </c>
      <c r="B11">
        <v>0.0005319901932167873</v>
      </c>
    </row>
    <row r="12" spans="1:2" ht="12.75">
      <c r="A12" t="s">
        <v>1250</v>
      </c>
      <c r="B12">
        <v>7.075763189045165E-05</v>
      </c>
    </row>
    <row r="13" spans="1:2" ht="12.75">
      <c r="A13" t="s">
        <v>1251</v>
      </c>
      <c r="B13">
        <v>0.9640421438932871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3"/>
  <sheetViews>
    <sheetView showGridLines="0" zoomScalePageLayoutView="0" workbookViewId="0" topLeftCell="A1">
      <selection activeCell="A1" sqref="A1"/>
    </sheetView>
  </sheetViews>
  <sheetFormatPr defaultColWidth="9.140625" defaultRowHeight="12.75"/>
  <sheetData>
    <row r="2" spans="1:2" ht="12.75">
      <c r="A2" t="s">
        <v>1253</v>
      </c>
      <c r="B2">
        <v>0</v>
      </c>
    </row>
    <row r="3" spans="1:2" ht="12.75">
      <c r="A3" t="s">
        <v>1252</v>
      </c>
      <c r="B3">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1285</v>
      </c>
    </row>
    <row r="2" spans="1:4" ht="12.75">
      <c r="A2" t="s">
        <v>1256</v>
      </c>
      <c r="B2">
        <v>60939701.7</v>
      </c>
      <c r="C2">
        <v>1052</v>
      </c>
      <c r="D2">
        <v>0.02774042138016507</v>
      </c>
    </row>
    <row r="3" spans="1:4" ht="12.75">
      <c r="A3" t="s">
        <v>1255</v>
      </c>
      <c r="B3">
        <v>60657581.54</v>
      </c>
      <c r="C3">
        <v>368</v>
      </c>
      <c r="D3">
        <v>0.009703873638688923</v>
      </c>
    </row>
    <row r="4" spans="1:4" ht="12.75">
      <c r="A4" t="s">
        <v>1254</v>
      </c>
      <c r="B4">
        <v>2806892470.639994</v>
      </c>
      <c r="C4">
        <v>36503</v>
      </c>
      <c r="D4">
        <v>0.962555704981146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0</v>
      </c>
    </row>
    <row r="3" spans="1:2" ht="12.75">
      <c r="A3" t="s">
        <v>1257</v>
      </c>
      <c r="B3">
        <v>0.010787071946605303</v>
      </c>
    </row>
    <row r="4" spans="1:2" ht="12.75">
      <c r="A4" t="s">
        <v>1258</v>
      </c>
      <c r="B4">
        <v>0.046126409187885895</v>
      </c>
    </row>
    <row r="5" spans="1:2" ht="12.75">
      <c r="A5" t="s">
        <v>1259</v>
      </c>
      <c r="B5">
        <v>0.08221525925812241</v>
      </c>
    </row>
    <row r="6" spans="1:2" ht="12.75">
      <c r="A6" t="s">
        <v>1260</v>
      </c>
      <c r="B6">
        <v>0.10318808026889285</v>
      </c>
    </row>
    <row r="7" spans="1:2" ht="12.75">
      <c r="A7" t="s">
        <v>1261</v>
      </c>
      <c r="B7">
        <v>0.11602756875956718</v>
      </c>
    </row>
    <row r="8" spans="1:2" ht="12.75">
      <c r="A8" t="s">
        <v>1262</v>
      </c>
      <c r="B8">
        <v>0.12373105668883559</v>
      </c>
    </row>
    <row r="9" spans="1:2" ht="12.75">
      <c r="A9" t="s">
        <v>1263</v>
      </c>
      <c r="B9">
        <v>0.13265639087358683</v>
      </c>
    </row>
    <row r="10" spans="1:2" ht="12.75">
      <c r="A10" t="s">
        <v>1264</v>
      </c>
      <c r="B10">
        <v>0.12974884613701484</v>
      </c>
    </row>
    <row r="11" spans="1:2" ht="12.75">
      <c r="A11" t="s">
        <v>1265</v>
      </c>
      <c r="B11">
        <v>0.1416494611771819</v>
      </c>
    </row>
    <row r="12" spans="1:2" ht="12.75">
      <c r="A12" t="s">
        <v>1266</v>
      </c>
      <c r="B12">
        <v>0.0996440086885678</v>
      </c>
    </row>
    <row r="13" spans="1:2" ht="12.75">
      <c r="A13" t="s">
        <v>1267</v>
      </c>
      <c r="B13">
        <v>0.007909885482545958</v>
      </c>
    </row>
    <row r="14" spans="1:2" ht="12.75">
      <c r="A14" t="s">
        <v>1268</v>
      </c>
      <c r="B14">
        <v>0.0022864377487162514</v>
      </c>
    </row>
    <row r="15" spans="1:2" ht="12.75">
      <c r="A15" t="s">
        <v>1269</v>
      </c>
      <c r="B15">
        <v>0.0040295237824771075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1270</v>
      </c>
      <c r="B2">
        <v>0.0021177489734369535</v>
      </c>
    </row>
    <row r="3" spans="1:2" ht="12.75">
      <c r="A3" t="s">
        <v>1271</v>
      </c>
      <c r="B3">
        <v>0.015810726777737386</v>
      </c>
    </row>
    <row r="4" spans="1:2" ht="12.75">
      <c r="A4" t="s">
        <v>1272</v>
      </c>
      <c r="B4">
        <v>0.03708687806269526</v>
      </c>
    </row>
    <row r="5" spans="1:2" ht="12.75">
      <c r="A5" t="s">
        <v>1273</v>
      </c>
      <c r="B5">
        <v>0.11938265626396535</v>
      </c>
    </row>
    <row r="6" spans="1:2" ht="12.75">
      <c r="A6" t="s">
        <v>1274</v>
      </c>
      <c r="B6">
        <v>0.2780699038236649</v>
      </c>
    </row>
    <row r="7" spans="1:2" ht="12.75">
      <c r="A7" t="s">
        <v>1275</v>
      </c>
      <c r="B7">
        <v>0.02207761647256537</v>
      </c>
    </row>
    <row r="8" spans="1:2" ht="12.75">
      <c r="A8" t="s">
        <v>1276</v>
      </c>
      <c r="B8">
        <v>0.028551703802009023</v>
      </c>
    </row>
    <row r="9" spans="1:2" ht="12.75">
      <c r="A9" t="s">
        <v>1277</v>
      </c>
      <c r="B9">
        <v>0.04683275833159018</v>
      </c>
    </row>
    <row r="10" spans="1:2" ht="12.75">
      <c r="A10" t="s">
        <v>1278</v>
      </c>
      <c r="B10">
        <v>0.06479920051575365</v>
      </c>
    </row>
    <row r="11" spans="1:2" ht="12.75">
      <c r="A11" t="s">
        <v>1279</v>
      </c>
      <c r="B11">
        <v>0.06068408210906177</v>
      </c>
    </row>
    <row r="12" spans="1:2" ht="12.75">
      <c r="A12" t="s">
        <v>1280</v>
      </c>
      <c r="B12">
        <v>0.16020276597123564</v>
      </c>
    </row>
    <row r="13" spans="1:2" ht="12.75">
      <c r="A13" t="s">
        <v>1281</v>
      </c>
      <c r="B13">
        <v>0.061473710424112656</v>
      </c>
    </row>
    <row r="14" spans="1:2" ht="12.75">
      <c r="A14" t="s">
        <v>1282</v>
      </c>
      <c r="B14">
        <v>0.031194112995945027</v>
      </c>
    </row>
    <row r="15" spans="1:2" ht="12.75">
      <c r="A15" t="s">
        <v>1283</v>
      </c>
      <c r="B15">
        <v>0.0717161354762268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21"/>
  <sheetViews>
    <sheetView showGridLines="0" zoomScalePageLayoutView="0" workbookViewId="0" topLeftCell="A1">
      <selection activeCell="A1" sqref="A1"/>
    </sheetView>
  </sheetViews>
  <sheetFormatPr defaultColWidth="9.140625" defaultRowHeight="12.75"/>
  <sheetData>
    <row r="2" spans="1:2" ht="12.75">
      <c r="A2" t="s">
        <v>1284</v>
      </c>
      <c r="B2">
        <v>0.005500721523323473</v>
      </c>
    </row>
    <row r="3" spans="1:2" ht="12.75">
      <c r="A3" t="s">
        <v>1183</v>
      </c>
      <c r="B3">
        <v>0.012476003411517167</v>
      </c>
    </row>
    <row r="4" spans="1:2" ht="12.75">
      <c r="A4" t="s">
        <v>1184</v>
      </c>
      <c r="B4">
        <v>0.03298703822064259</v>
      </c>
    </row>
    <row r="5" spans="1:2" ht="12.75">
      <c r="A5" t="s">
        <v>1185</v>
      </c>
      <c r="B5">
        <v>0.11773979656687175</v>
      </c>
    </row>
    <row r="6" spans="1:2" ht="12.75">
      <c r="A6" t="s">
        <v>1186</v>
      </c>
      <c r="B6">
        <v>0.09417073532342662</v>
      </c>
    </row>
    <row r="7" spans="1:2" ht="12.75">
      <c r="A7" t="s">
        <v>1187</v>
      </c>
      <c r="B7">
        <v>0.09583078757853816</v>
      </c>
    </row>
    <row r="8" spans="1:2" ht="12.75">
      <c r="A8" t="s">
        <v>1188</v>
      </c>
      <c r="B8">
        <v>0.092334055706271</v>
      </c>
    </row>
    <row r="9" spans="1:2" ht="12.75">
      <c r="A9" t="s">
        <v>1189</v>
      </c>
      <c r="B9">
        <v>0.07451711278513899</v>
      </c>
    </row>
    <row r="10" spans="1:2" ht="12.75">
      <c r="A10" t="s">
        <v>1190</v>
      </c>
      <c r="B10">
        <v>0.11537634131802568</v>
      </c>
    </row>
    <row r="11" spans="1:2" ht="12.75">
      <c r="A11" t="s">
        <v>1191</v>
      </c>
      <c r="B11">
        <v>0.12401946838598436</v>
      </c>
    </row>
    <row r="12" spans="1:2" ht="12.75">
      <c r="A12" t="s">
        <v>1192</v>
      </c>
      <c r="B12">
        <v>0.04048568591469895</v>
      </c>
    </row>
    <row r="13" spans="1:2" ht="12.75">
      <c r="A13" t="s">
        <v>1193</v>
      </c>
      <c r="B13">
        <v>0.1157271303035905</v>
      </c>
    </row>
    <row r="14" spans="1:2" ht="12.75">
      <c r="A14" t="s">
        <v>1194</v>
      </c>
      <c r="B14">
        <v>0.07089124441529694</v>
      </c>
    </row>
    <row r="15" spans="1:2" ht="12.75">
      <c r="A15" t="s">
        <v>1195</v>
      </c>
      <c r="B15">
        <v>0.005589319367880123</v>
      </c>
    </row>
    <row r="16" spans="1:2" ht="12.75">
      <c r="A16" t="s">
        <v>1196</v>
      </c>
      <c r="B16">
        <v>0.0014160392108272745</v>
      </c>
    </row>
    <row r="17" spans="1:2" ht="12.75">
      <c r="A17" t="s">
        <v>1197</v>
      </c>
      <c r="B17">
        <v>0.0008037927388618249</v>
      </c>
    </row>
    <row r="18" spans="1:2" ht="12.75">
      <c r="A18" t="s">
        <v>1198</v>
      </c>
      <c r="B18">
        <v>3.852396268435868E-05</v>
      </c>
    </row>
    <row r="19" spans="1:2" ht="12.75">
      <c r="A19" t="s">
        <v>1199</v>
      </c>
      <c r="B19">
        <v>1.6714690544895004E-05</v>
      </c>
    </row>
    <row r="20" spans="1:2" ht="12.75">
      <c r="A20" t="s">
        <v>1200</v>
      </c>
      <c r="B20">
        <v>4.667702860113918E-06</v>
      </c>
    </row>
    <row r="21" spans="1:2" ht="12.75">
      <c r="A21" t="s">
        <v>1201</v>
      </c>
      <c r="B21">
        <v>7.482087301473215E-05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8"/>
  <sheetViews>
    <sheetView showGridLines="0" zoomScalePageLayoutView="0" workbookViewId="0" topLeftCell="A1">
      <selection activeCell="A1" sqref="A1"/>
    </sheetView>
  </sheetViews>
  <sheetFormatPr defaultColWidth="9.140625" defaultRowHeight="12.75"/>
  <sheetData>
    <row r="2" spans="1:2" ht="12.75">
      <c r="A2" t="s">
        <v>1251</v>
      </c>
      <c r="B2">
        <v>0.964042143893287</v>
      </c>
    </row>
    <row r="3" spans="1:2" ht="12.75">
      <c r="A3" t="s">
        <v>1284</v>
      </c>
      <c r="B3">
        <v>0.022919526934001434</v>
      </c>
    </row>
    <row r="4" spans="1:2" ht="12.75">
      <c r="A4" t="s">
        <v>1183</v>
      </c>
      <c r="B4">
        <v>0.003937302691506178</v>
      </c>
    </row>
    <row r="5" spans="1:2" ht="12.75">
      <c r="A5" t="s">
        <v>1184</v>
      </c>
      <c r="B5">
        <v>0.003004990353249702</v>
      </c>
    </row>
    <row r="6" spans="1:2" ht="12.75">
      <c r="A6" t="s">
        <v>1185</v>
      </c>
      <c r="B6">
        <v>0.004020256070352098</v>
      </c>
    </row>
    <row r="7" spans="1:2" ht="12.75">
      <c r="A7" t="s">
        <v>1186</v>
      </c>
      <c r="B7">
        <v>0.0020050224257129497</v>
      </c>
    </row>
    <row r="8" spans="1:2" ht="12.75">
      <c r="A8" t="s">
        <v>1189</v>
      </c>
      <c r="B8">
        <v>7.075763189045145E-05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M19"/>
  <sheetViews>
    <sheetView showGridLines="0" zoomScalePageLayoutView="0" workbookViewId="0" topLeftCell="B1">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0.9921875" style="0" customWidth="1"/>
    <col min="7" max="7" width="3.00390625" style="0" customWidth="1"/>
    <col min="8" max="8" width="0.9921875" style="0" customWidth="1"/>
    <col min="9" max="9" width="16.00390625" style="0" customWidth="1"/>
    <col min="10" max="10" width="25.00390625" style="0" customWidth="1"/>
    <col min="11" max="11" width="16.00390625" style="0" customWidth="1"/>
    <col min="12" max="13" width="0.9921875" style="0" customWidth="1"/>
  </cols>
  <sheetData>
    <row r="1" ht="0.75" customHeight="1"/>
    <row r="2" spans="2:13" ht="8.25" customHeight="1">
      <c r="B2" s="1"/>
      <c r="C2" s="1"/>
      <c r="D2" s="1"/>
      <c r="E2" s="1"/>
      <c r="F2" s="1"/>
      <c r="G2" s="1"/>
      <c r="H2" s="1"/>
      <c r="I2" s="1"/>
      <c r="J2" s="1"/>
      <c r="K2" s="1"/>
      <c r="L2" s="1"/>
      <c r="M2" s="1"/>
    </row>
    <row r="3" spans="2:13" ht="22.5" customHeight="1">
      <c r="B3" s="1"/>
      <c r="C3" s="1"/>
      <c r="D3" s="1"/>
      <c r="E3" s="1"/>
      <c r="F3" s="1"/>
      <c r="G3" s="31" t="s">
        <v>983</v>
      </c>
      <c r="H3" s="32"/>
      <c r="I3" s="32"/>
      <c r="J3" s="32"/>
      <c r="K3" s="32"/>
      <c r="L3" s="32"/>
      <c r="M3" s="32"/>
    </row>
    <row r="4" spans="2:13" ht="6.75" customHeight="1">
      <c r="B4" s="1"/>
      <c r="C4" s="1"/>
      <c r="D4" s="1"/>
      <c r="E4" s="1"/>
      <c r="F4" s="1"/>
      <c r="G4" s="1"/>
      <c r="H4" s="1"/>
      <c r="I4" s="1"/>
      <c r="J4" s="1"/>
      <c r="K4" s="1"/>
      <c r="L4" s="1"/>
      <c r="M4" s="1"/>
    </row>
    <row r="5" spans="2:13" ht="8.25" customHeight="1">
      <c r="B5" s="1"/>
      <c r="C5" s="1"/>
      <c r="D5" s="1"/>
      <c r="E5" s="1"/>
      <c r="F5" s="1"/>
      <c r="G5" s="1"/>
      <c r="H5" s="1"/>
      <c r="I5" s="1"/>
      <c r="J5" s="1"/>
      <c r="K5" s="1"/>
      <c r="L5" s="1"/>
      <c r="M5" s="1"/>
    </row>
    <row r="6" spans="2:13" ht="32.25" customHeight="1">
      <c r="B6" s="33" t="s">
        <v>1291</v>
      </c>
      <c r="C6" s="34"/>
      <c r="D6" s="34"/>
      <c r="E6" s="34"/>
      <c r="F6" s="34"/>
      <c r="G6" s="34"/>
      <c r="H6" s="34"/>
      <c r="I6" s="34"/>
      <c r="J6" s="34"/>
      <c r="K6" s="34"/>
      <c r="L6" s="34"/>
      <c r="M6" s="34"/>
    </row>
    <row r="7" spans="2:13" ht="14.25" customHeight="1">
      <c r="B7" s="1"/>
      <c r="C7" s="1"/>
      <c r="D7" s="1"/>
      <c r="E7" s="1"/>
      <c r="F7" s="1"/>
      <c r="G7" s="1"/>
      <c r="H7" s="1"/>
      <c r="I7" s="1"/>
      <c r="J7" s="1"/>
      <c r="K7" s="1"/>
      <c r="L7" s="1"/>
      <c r="M7" s="1"/>
    </row>
    <row r="8" spans="2:13" ht="21" customHeight="1">
      <c r="B8" s="38" t="s">
        <v>1119</v>
      </c>
      <c r="C8" s="39"/>
      <c r="D8" s="1"/>
      <c r="E8" s="40">
        <v>43524</v>
      </c>
      <c r="F8" s="41"/>
      <c r="G8" s="41"/>
      <c r="H8" s="41"/>
      <c r="I8" s="1"/>
      <c r="J8" s="1"/>
      <c r="K8" s="1"/>
      <c r="L8" s="1"/>
      <c r="M8" s="1"/>
    </row>
    <row r="9" spans="2:13" ht="13.5" customHeight="1">
      <c r="B9" s="1"/>
      <c r="C9" s="1"/>
      <c r="D9" s="1"/>
      <c r="E9" s="1"/>
      <c r="F9" s="1"/>
      <c r="G9" s="1"/>
      <c r="H9" s="1"/>
      <c r="I9" s="1"/>
      <c r="J9" s="1"/>
      <c r="K9" s="1"/>
      <c r="L9" s="1"/>
      <c r="M9" s="1"/>
    </row>
    <row r="10" spans="2:13" ht="18.75" customHeight="1">
      <c r="B10" s="149" t="s">
        <v>1292</v>
      </c>
      <c r="C10" s="69"/>
      <c r="D10" s="69"/>
      <c r="E10" s="69"/>
      <c r="F10" s="69"/>
      <c r="G10" s="69"/>
      <c r="H10" s="69"/>
      <c r="I10" s="69"/>
      <c r="J10" s="69"/>
      <c r="K10" s="69"/>
      <c r="L10" s="69"/>
      <c r="M10" s="70"/>
    </row>
    <row r="11" spans="2:13" ht="15" customHeight="1">
      <c r="B11" s="1"/>
      <c r="C11" s="1"/>
      <c r="D11" s="1"/>
      <c r="E11" s="1"/>
      <c r="F11" s="1"/>
      <c r="G11" s="1"/>
      <c r="H11" s="1"/>
      <c r="I11" s="1"/>
      <c r="J11" s="1"/>
      <c r="K11" s="1"/>
      <c r="L11" s="1"/>
      <c r="M11" s="1"/>
    </row>
    <row r="12" spans="2:13" ht="15" customHeight="1">
      <c r="B12" s="3"/>
      <c r="C12" s="47" t="s">
        <v>1178</v>
      </c>
      <c r="D12" s="43"/>
      <c r="E12" s="43"/>
      <c r="F12" s="43"/>
      <c r="G12" s="43"/>
      <c r="H12" s="47" t="s">
        <v>1179</v>
      </c>
      <c r="I12" s="43"/>
      <c r="J12" s="4" t="s">
        <v>1180</v>
      </c>
      <c r="K12" s="47" t="s">
        <v>1179</v>
      </c>
      <c r="L12" s="43"/>
      <c r="M12" s="1"/>
    </row>
    <row r="13" spans="2:13" ht="15" customHeight="1">
      <c r="B13" s="5" t="s">
        <v>1293</v>
      </c>
      <c r="C13" s="150">
        <v>2924048519.159993</v>
      </c>
      <c r="D13" s="41"/>
      <c r="E13" s="41"/>
      <c r="F13" s="41"/>
      <c r="G13" s="41"/>
      <c r="H13" s="151">
        <v>0.998483438532057</v>
      </c>
      <c r="I13" s="41"/>
      <c r="J13" s="21">
        <v>37885</v>
      </c>
      <c r="K13" s="151">
        <v>0.998997969569918</v>
      </c>
      <c r="L13" s="41"/>
      <c r="M13" s="1"/>
    </row>
    <row r="14" spans="2:13" ht="17.25" customHeight="1">
      <c r="B14" s="5" t="s">
        <v>1288</v>
      </c>
      <c r="C14" s="150">
        <v>3551076.13</v>
      </c>
      <c r="D14" s="41"/>
      <c r="E14" s="41"/>
      <c r="F14" s="41"/>
      <c r="G14" s="41"/>
      <c r="H14" s="151">
        <v>0.0012125963989783929</v>
      </c>
      <c r="I14" s="41"/>
      <c r="J14" s="21">
        <v>31</v>
      </c>
      <c r="K14" s="151">
        <v>0.0008174458771721646</v>
      </c>
      <c r="L14" s="41"/>
      <c r="M14" s="1"/>
    </row>
    <row r="15" spans="2:13" ht="16.5" customHeight="1">
      <c r="B15" s="5" t="s">
        <v>1289</v>
      </c>
      <c r="C15" s="150">
        <v>504980.48</v>
      </c>
      <c r="D15" s="41"/>
      <c r="E15" s="41"/>
      <c r="F15" s="41"/>
      <c r="G15" s="41"/>
      <c r="H15" s="151">
        <v>0.00017243716811060885</v>
      </c>
      <c r="I15" s="41"/>
      <c r="J15" s="21">
        <v>4</v>
      </c>
      <c r="K15" s="151">
        <v>0.0001054768873770535</v>
      </c>
      <c r="L15" s="41"/>
      <c r="M15" s="1"/>
    </row>
    <row r="16" spans="2:13" ht="16.5" customHeight="1">
      <c r="B16" s="5" t="s">
        <v>1290</v>
      </c>
      <c r="C16" s="150">
        <v>385178.11</v>
      </c>
      <c r="D16" s="41"/>
      <c r="E16" s="41"/>
      <c r="F16" s="41"/>
      <c r="G16" s="41"/>
      <c r="H16" s="151">
        <v>0.00013152790085390348</v>
      </c>
      <c r="I16" s="41"/>
      <c r="J16" s="21">
        <v>3</v>
      </c>
      <c r="K16" s="151">
        <v>7.910766553279013E-05</v>
      </c>
      <c r="L16" s="41"/>
      <c r="M16" s="1"/>
    </row>
    <row r="17" spans="2:13" ht="16.5" customHeight="1">
      <c r="B17" s="5" t="s">
        <v>1294</v>
      </c>
      <c r="C17" s="1"/>
      <c r="D17" s="1"/>
      <c r="E17" s="1"/>
      <c r="F17" s="1"/>
      <c r="G17" s="1"/>
      <c r="H17" s="1"/>
      <c r="I17" s="1"/>
      <c r="J17" s="1"/>
      <c r="K17" s="1"/>
      <c r="L17" s="1"/>
      <c r="M17" s="1"/>
    </row>
    <row r="18" spans="2:13" ht="16.5" customHeight="1">
      <c r="B18" s="22" t="s">
        <v>64</v>
      </c>
      <c r="C18" s="152">
        <v>2928489753.8799934</v>
      </c>
      <c r="D18" s="153"/>
      <c r="E18" s="153"/>
      <c r="F18" s="153"/>
      <c r="G18" s="153"/>
      <c r="H18" s="154">
        <v>1.0000000000000036</v>
      </c>
      <c r="I18" s="153"/>
      <c r="J18" s="23">
        <v>37923</v>
      </c>
      <c r="K18" s="154">
        <v>1</v>
      </c>
      <c r="L18" s="153"/>
      <c r="M18" s="1"/>
    </row>
    <row r="19" spans="2:13" ht="8.25" customHeight="1">
      <c r="B19" s="1"/>
      <c r="C19" s="1"/>
      <c r="D19" s="1"/>
      <c r="E19" s="1"/>
      <c r="F19" s="1"/>
      <c r="G19" s="1"/>
      <c r="H19" s="1"/>
      <c r="I19" s="1"/>
      <c r="J19" s="1"/>
      <c r="K19" s="1"/>
      <c r="L19" s="1"/>
      <c r="M19" s="1"/>
    </row>
    <row r="20" ht="340.5" customHeight="1"/>
  </sheetData>
  <sheetProtection/>
  <mergeCells count="23">
    <mergeCell ref="C18:G18"/>
    <mergeCell ref="H18:I18"/>
    <mergeCell ref="K18:L18"/>
    <mergeCell ref="C15:G15"/>
    <mergeCell ref="H15:I15"/>
    <mergeCell ref="K15:L15"/>
    <mergeCell ref="C16:G16"/>
    <mergeCell ref="H16:I16"/>
    <mergeCell ref="K16:L16"/>
    <mergeCell ref="C13:G13"/>
    <mergeCell ref="H13:I13"/>
    <mergeCell ref="K13:L13"/>
    <mergeCell ref="C14:G14"/>
    <mergeCell ref="H14:I14"/>
    <mergeCell ref="K14:L14"/>
    <mergeCell ref="G3:M3"/>
    <mergeCell ref="B6:M6"/>
    <mergeCell ref="B8:C8"/>
    <mergeCell ref="B10:M10"/>
    <mergeCell ref="E8:H8"/>
    <mergeCell ref="C12:G12"/>
    <mergeCell ref="H12:I12"/>
    <mergeCell ref="K12:L12"/>
  </mergeCells>
  <printOptions/>
  <pageMargins left="0.44431372549019615" right="0.44431372549019615" top="0.44431372549019615" bottom="0.44431372549019615" header="0.5098039215686275" footer="0.5098039215686275"/>
  <pageSetup horizontalDpi="600" verticalDpi="6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C4"/>
  <sheetViews>
    <sheetView showGridLines="0" zoomScalePageLayoutView="0" workbookViewId="0" topLeftCell="A1">
      <selection activeCell="A1" sqref="A1"/>
    </sheetView>
  </sheetViews>
  <sheetFormatPr defaultColWidth="9.140625" defaultRowHeight="12.75"/>
  <sheetData>
    <row r="1" ht="12.75">
      <c r="B1" t="s">
        <v>1285</v>
      </c>
    </row>
    <row r="2" spans="1:3" ht="12.75">
      <c r="A2" t="s">
        <v>1288</v>
      </c>
      <c r="B2">
        <v>3551076.1300000004</v>
      </c>
      <c r="C2">
        <v>31</v>
      </c>
    </row>
    <row r="3" spans="1:3" ht="12.75">
      <c r="A3" t="s">
        <v>1289</v>
      </c>
      <c r="B3">
        <v>504980.48000000004</v>
      </c>
      <c r="C3">
        <v>4</v>
      </c>
    </row>
    <row r="4" spans="1:3" ht="12.75">
      <c r="A4" t="s">
        <v>1290</v>
      </c>
      <c r="B4">
        <v>385178.11</v>
      </c>
      <c r="C4">
        <v>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A58">
      <selection activeCell="F58" sqref="F58"/>
    </sheetView>
  </sheetViews>
  <sheetFormatPr defaultColWidth="8.8515625" defaultRowHeight="12.75" outlineLevelRow="1"/>
  <cols>
    <col min="1" max="1" width="13.28125" style="214" customWidth="1"/>
    <col min="2" max="2" width="60.7109375" style="214" customWidth="1"/>
    <col min="3" max="4" width="40.7109375" style="214" customWidth="1"/>
    <col min="5" max="5" width="6.7109375" style="214" customWidth="1"/>
    <col min="6" max="6" width="41.7109375" style="214" customWidth="1"/>
    <col min="7" max="7" width="41.7109375" style="213" customWidth="1"/>
    <col min="8" max="8" width="7.28125" style="214" customWidth="1"/>
    <col min="9" max="9" width="71.8515625" style="214" customWidth="1"/>
    <col min="10" max="11" width="47.7109375" style="214" customWidth="1"/>
    <col min="12" max="12" width="7.28125" style="214" customWidth="1"/>
    <col min="13" max="13" width="25.7109375" style="214" customWidth="1"/>
    <col min="14" max="14" width="25.7109375" style="213" customWidth="1"/>
    <col min="15" max="16384" width="8.8515625" style="212" customWidth="1"/>
  </cols>
  <sheetData>
    <row r="1" spans="1:13" ht="31.5">
      <c r="A1" s="277" t="s">
        <v>1937</v>
      </c>
      <c r="B1" s="277"/>
      <c r="C1" s="213"/>
      <c r="D1" s="213"/>
      <c r="E1" s="213"/>
      <c r="F1" s="278" t="s">
        <v>1936</v>
      </c>
      <c r="H1" s="213"/>
      <c r="I1" s="277"/>
      <c r="J1" s="213"/>
      <c r="K1" s="213"/>
      <c r="L1" s="213"/>
      <c r="M1" s="213"/>
    </row>
    <row r="2" spans="1:13" ht="15.75" thickBot="1">
      <c r="A2" s="213"/>
      <c r="B2" s="276"/>
      <c r="C2" s="276"/>
      <c r="D2" s="213"/>
      <c r="E2" s="213"/>
      <c r="F2" s="213"/>
      <c r="H2" s="213"/>
      <c r="L2" s="213"/>
      <c r="M2" s="213"/>
    </row>
    <row r="3" spans="1:13" ht="19.5" thickBot="1">
      <c r="A3" s="273"/>
      <c r="B3" s="275" t="s">
        <v>0</v>
      </c>
      <c r="C3" s="274" t="s">
        <v>1</v>
      </c>
      <c r="D3" s="273"/>
      <c r="E3" s="273"/>
      <c r="F3" s="213"/>
      <c r="G3" s="273"/>
      <c r="H3" s="213"/>
      <c r="L3" s="213"/>
      <c r="M3" s="213"/>
    </row>
    <row r="4" spans="8:13" ht="15.75" thickBot="1">
      <c r="H4" s="213"/>
      <c r="L4" s="213"/>
      <c r="M4" s="213"/>
    </row>
    <row r="5" spans="1:13" ht="18.75">
      <c r="A5" s="222"/>
      <c r="B5" s="272" t="s">
        <v>2</v>
      </c>
      <c r="C5" s="222"/>
      <c r="E5" s="221"/>
      <c r="F5" s="221"/>
      <c r="H5" s="213"/>
      <c r="L5" s="213"/>
      <c r="M5" s="213"/>
    </row>
    <row r="6" spans="2:13" ht="15">
      <c r="B6" s="270" t="s">
        <v>3</v>
      </c>
      <c r="H6" s="213"/>
      <c r="L6" s="213"/>
      <c r="M6" s="213"/>
    </row>
    <row r="7" spans="2:13" ht="15">
      <c r="B7" s="271" t="s">
        <v>1925</v>
      </c>
      <c r="H7" s="213"/>
      <c r="L7" s="213"/>
      <c r="M7" s="213"/>
    </row>
    <row r="8" spans="2:13" ht="15">
      <c r="B8" s="271" t="s">
        <v>4</v>
      </c>
      <c r="F8" s="214" t="s">
        <v>1935</v>
      </c>
      <c r="H8" s="213"/>
      <c r="L8" s="213"/>
      <c r="M8" s="213"/>
    </row>
    <row r="9" spans="2:13" ht="15">
      <c r="B9" s="270" t="s">
        <v>1934</v>
      </c>
      <c r="H9" s="213"/>
      <c r="L9" s="213"/>
      <c r="M9" s="213"/>
    </row>
    <row r="10" spans="2:13" ht="15">
      <c r="B10" s="270" t="s">
        <v>381</v>
      </c>
      <c r="H10" s="213"/>
      <c r="L10" s="213"/>
      <c r="M10" s="213"/>
    </row>
    <row r="11" spans="2:13" ht="15.75" thickBot="1">
      <c r="B11" s="269" t="s">
        <v>390</v>
      </c>
      <c r="H11" s="213"/>
      <c r="L11" s="213"/>
      <c r="M11" s="213"/>
    </row>
    <row r="12" spans="2:13" ht="15">
      <c r="B12" s="268"/>
      <c r="H12" s="213"/>
      <c r="L12" s="213"/>
      <c r="M12" s="213"/>
    </row>
    <row r="13" spans="1:13" ht="37.5">
      <c r="A13" s="225" t="s">
        <v>5</v>
      </c>
      <c r="B13" s="225" t="s">
        <v>3</v>
      </c>
      <c r="C13" s="224"/>
      <c r="D13" s="224"/>
      <c r="E13" s="224"/>
      <c r="F13" s="224"/>
      <c r="G13" s="223"/>
      <c r="H13" s="213"/>
      <c r="L13" s="213"/>
      <c r="M13" s="213"/>
    </row>
    <row r="14" spans="1:13" ht="15">
      <c r="A14" s="214" t="s">
        <v>1933</v>
      </c>
      <c r="B14" s="246" t="s">
        <v>6</v>
      </c>
      <c r="C14" s="214" t="s">
        <v>7</v>
      </c>
      <c r="E14" s="221"/>
      <c r="F14" s="221"/>
      <c r="H14" s="213"/>
      <c r="L14" s="213"/>
      <c r="M14" s="213"/>
    </row>
    <row r="15" spans="1:13" ht="15">
      <c r="A15" s="214" t="s">
        <v>8</v>
      </c>
      <c r="B15" s="246" t="s">
        <v>9</v>
      </c>
      <c r="C15" s="214" t="s">
        <v>10</v>
      </c>
      <c r="E15" s="221"/>
      <c r="F15" s="221"/>
      <c r="H15" s="213"/>
      <c r="L15" s="213"/>
      <c r="M15" s="213"/>
    </row>
    <row r="16" spans="1:13" ht="30">
      <c r="A16" s="214" t="s">
        <v>1932</v>
      </c>
      <c r="B16" s="246" t="s">
        <v>11</v>
      </c>
      <c r="C16" s="214" t="s">
        <v>12</v>
      </c>
      <c r="E16" s="221"/>
      <c r="F16" s="221"/>
      <c r="H16" s="213"/>
      <c r="L16" s="213"/>
      <c r="M16" s="213"/>
    </row>
    <row r="17" spans="1:13" ht="15">
      <c r="A17" s="214" t="s">
        <v>13</v>
      </c>
      <c r="B17" s="246" t="s">
        <v>14</v>
      </c>
      <c r="C17" s="267">
        <v>43524</v>
      </c>
      <c r="E17" s="221"/>
      <c r="F17" s="221"/>
      <c r="H17" s="213"/>
      <c r="L17" s="213"/>
      <c r="M17" s="213"/>
    </row>
    <row r="18" spans="1:13" ht="15" outlineLevel="1">
      <c r="A18" s="214" t="s">
        <v>15</v>
      </c>
      <c r="B18" s="216" t="s">
        <v>1931</v>
      </c>
      <c r="C18" s="266">
        <f>IF(AND('B1. HTT Mortgage Assets'!C216&gt;0,'B1. HTT Mortgage Assets'!C238&gt;0,'B1. HTT Mortgage Assets'!C277=1,SUM(C194:C206)=0),"","Let op: volgorde van de rijen vermoedelijk fout. Zet dit juist")</f>
      </c>
      <c r="E18" s="221"/>
      <c r="F18" s="221"/>
      <c r="H18" s="213"/>
      <c r="L18" s="213"/>
      <c r="M18" s="213"/>
    </row>
    <row r="19" spans="1:13" ht="15" outlineLevel="1">
      <c r="A19" s="214" t="s">
        <v>16</v>
      </c>
      <c r="B19" s="216" t="s">
        <v>1930</v>
      </c>
      <c r="E19" s="221"/>
      <c r="F19" s="221"/>
      <c r="H19" s="213"/>
      <c r="L19" s="213"/>
      <c r="M19" s="213"/>
    </row>
    <row r="20" spans="1:13" ht="15" outlineLevel="1">
      <c r="A20" s="214" t="s">
        <v>1929</v>
      </c>
      <c r="B20" s="216"/>
      <c r="E20" s="221"/>
      <c r="F20" s="221"/>
      <c r="H20" s="213"/>
      <c r="L20" s="213"/>
      <c r="M20" s="213"/>
    </row>
    <row r="21" spans="1:13" ht="15" outlineLevel="1">
      <c r="A21" s="214" t="s">
        <v>17</v>
      </c>
      <c r="B21" s="216"/>
      <c r="E21" s="221"/>
      <c r="F21" s="221"/>
      <c r="H21" s="213"/>
      <c r="L21" s="213"/>
      <c r="M21" s="213"/>
    </row>
    <row r="22" spans="1:13" ht="15" outlineLevel="1">
      <c r="A22" s="214" t="s">
        <v>18</v>
      </c>
      <c r="B22" s="216"/>
      <c r="E22" s="221"/>
      <c r="F22" s="221"/>
      <c r="H22" s="213"/>
      <c r="L22" s="213"/>
      <c r="M22" s="213"/>
    </row>
    <row r="23" spans="1:13" ht="15" outlineLevel="1">
      <c r="A23" s="214" t="s">
        <v>1928</v>
      </c>
      <c r="B23" s="216"/>
      <c r="E23" s="221"/>
      <c r="F23" s="221"/>
      <c r="H23" s="213"/>
      <c r="L23" s="213"/>
      <c r="M23" s="213"/>
    </row>
    <row r="24" spans="1:13" ht="15" outlineLevel="1">
      <c r="A24" s="214" t="s">
        <v>1927</v>
      </c>
      <c r="B24" s="216"/>
      <c r="E24" s="221"/>
      <c r="F24" s="221"/>
      <c r="H24" s="213"/>
      <c r="L24" s="213"/>
      <c r="M24" s="213"/>
    </row>
    <row r="25" spans="1:13" ht="15" outlineLevel="1">
      <c r="A25" s="214" t="s">
        <v>1926</v>
      </c>
      <c r="B25" s="216"/>
      <c r="E25" s="221"/>
      <c r="F25" s="221"/>
      <c r="H25" s="213"/>
      <c r="L25" s="213"/>
      <c r="M25" s="213"/>
    </row>
    <row r="26" spans="1:13" ht="18.75">
      <c r="A26" s="224"/>
      <c r="B26" s="225" t="s">
        <v>1925</v>
      </c>
      <c r="C26" s="224"/>
      <c r="D26" s="224"/>
      <c r="E26" s="224"/>
      <c r="F26" s="224"/>
      <c r="G26" s="223"/>
      <c r="H26" s="213"/>
      <c r="L26" s="213"/>
      <c r="M26" s="213"/>
    </row>
    <row r="27" spans="1:13" ht="15">
      <c r="A27" s="214" t="s">
        <v>19</v>
      </c>
      <c r="B27" s="265" t="s">
        <v>20</v>
      </c>
      <c r="C27" s="214" t="s">
        <v>21</v>
      </c>
      <c r="D27" s="235"/>
      <c r="E27" s="235"/>
      <c r="F27" s="235"/>
      <c r="H27" s="213"/>
      <c r="L27" s="213"/>
      <c r="M27" s="213"/>
    </row>
    <row r="28" spans="1:13" ht="15">
      <c r="A28" s="214" t="s">
        <v>22</v>
      </c>
      <c r="B28" s="265" t="s">
        <v>23</v>
      </c>
      <c r="C28" s="214" t="s">
        <v>21</v>
      </c>
      <c r="D28" s="235"/>
      <c r="E28" s="235"/>
      <c r="F28" s="235"/>
      <c r="H28" s="213"/>
      <c r="L28" s="213"/>
      <c r="M28" s="213"/>
    </row>
    <row r="29" spans="1:13" ht="15">
      <c r="A29" s="214" t="s">
        <v>1924</v>
      </c>
      <c r="B29" s="265" t="s">
        <v>24</v>
      </c>
      <c r="C29" s="214" t="s">
        <v>25</v>
      </c>
      <c r="E29" s="235"/>
      <c r="F29" s="235"/>
      <c r="H29" s="213"/>
      <c r="L29" s="213"/>
      <c r="M29" s="213"/>
    </row>
    <row r="30" spans="1:13" ht="15" outlineLevel="1">
      <c r="A30" s="214" t="s">
        <v>26</v>
      </c>
      <c r="B30" s="265"/>
      <c r="E30" s="235"/>
      <c r="F30" s="235"/>
      <c r="H30" s="213"/>
      <c r="L30" s="213"/>
      <c r="M30" s="213"/>
    </row>
    <row r="31" spans="1:13" ht="15" outlineLevel="1">
      <c r="A31" s="214" t="s">
        <v>27</v>
      </c>
      <c r="B31" s="265"/>
      <c r="E31" s="235"/>
      <c r="F31" s="235"/>
      <c r="H31" s="213"/>
      <c r="L31" s="213"/>
      <c r="M31" s="213"/>
    </row>
    <row r="32" spans="1:13" ht="15" outlineLevel="1">
      <c r="A32" s="214" t="s">
        <v>28</v>
      </c>
      <c r="B32" s="265"/>
      <c r="E32" s="235"/>
      <c r="F32" s="235"/>
      <c r="H32" s="213"/>
      <c r="L32" s="213"/>
      <c r="M32" s="213"/>
    </row>
    <row r="33" spans="1:13" ht="15" outlineLevel="1">
      <c r="A33" s="214" t="s">
        <v>29</v>
      </c>
      <c r="B33" s="265"/>
      <c r="E33" s="235"/>
      <c r="F33" s="235"/>
      <c r="H33" s="213"/>
      <c r="L33" s="213"/>
      <c r="M33" s="213"/>
    </row>
    <row r="34" spans="1:13" ht="15" outlineLevel="1">
      <c r="A34" s="214" t="s">
        <v>30</v>
      </c>
      <c r="B34" s="265"/>
      <c r="E34" s="235"/>
      <c r="F34" s="235"/>
      <c r="H34" s="213"/>
      <c r="L34" s="213"/>
      <c r="M34" s="213"/>
    </row>
    <row r="35" spans="1:13" ht="15" outlineLevel="1">
      <c r="A35" s="214" t="s">
        <v>1923</v>
      </c>
      <c r="B35" s="264"/>
      <c r="E35" s="235"/>
      <c r="F35" s="235"/>
      <c r="H35" s="213"/>
      <c r="L35" s="213"/>
      <c r="M35" s="213"/>
    </row>
    <row r="36" spans="1:13" ht="18.75">
      <c r="A36" s="225"/>
      <c r="B36" s="225" t="s">
        <v>4</v>
      </c>
      <c r="C36" s="225"/>
      <c r="D36" s="224"/>
      <c r="E36" s="224"/>
      <c r="F36" s="224"/>
      <c r="G36" s="223"/>
      <c r="H36" s="213"/>
      <c r="L36" s="213"/>
      <c r="M36" s="213"/>
    </row>
    <row r="37" spans="1:13" ht="15" customHeight="1">
      <c r="A37" s="219"/>
      <c r="B37" s="220" t="s">
        <v>31</v>
      </c>
      <c r="C37" s="219" t="s">
        <v>50</v>
      </c>
      <c r="D37" s="219"/>
      <c r="E37" s="218"/>
      <c r="F37" s="217"/>
      <c r="G37" s="217"/>
      <c r="H37" s="213"/>
      <c r="L37" s="213"/>
      <c r="M37" s="213"/>
    </row>
    <row r="38" spans="1:13" ht="15">
      <c r="A38" s="214" t="s">
        <v>32</v>
      </c>
      <c r="B38" s="235" t="s">
        <v>1922</v>
      </c>
      <c r="C38" s="261">
        <v>2928.4897538800037</v>
      </c>
      <c r="F38" s="235"/>
      <c r="H38" s="213"/>
      <c r="L38" s="213"/>
      <c r="M38" s="213"/>
    </row>
    <row r="39" spans="1:13" ht="15">
      <c r="A39" s="214" t="s">
        <v>33</v>
      </c>
      <c r="B39" s="235" t="s">
        <v>34</v>
      </c>
      <c r="C39" s="261">
        <v>2250</v>
      </c>
      <c r="F39" s="235"/>
      <c r="H39" s="213"/>
      <c r="L39" s="213"/>
      <c r="M39" s="213"/>
    </row>
    <row r="40" spans="1:13" ht="15" outlineLevel="1">
      <c r="A40" s="214" t="s">
        <v>35</v>
      </c>
      <c r="B40" s="227" t="s">
        <v>36</v>
      </c>
      <c r="C40" s="252">
        <v>3249.4782024010224</v>
      </c>
      <c r="F40" s="235"/>
      <c r="H40" s="213"/>
      <c r="L40" s="213"/>
      <c r="M40" s="213"/>
    </row>
    <row r="41" spans="1:13" ht="15" outlineLevel="1">
      <c r="A41" s="214" t="s">
        <v>37</v>
      </c>
      <c r="B41" s="227" t="s">
        <v>38</v>
      </c>
      <c r="C41" s="252">
        <v>2313.8844482228164</v>
      </c>
      <c r="F41" s="235"/>
      <c r="H41" s="213"/>
      <c r="L41" s="213"/>
      <c r="M41" s="213"/>
    </row>
    <row r="42" spans="1:13" ht="15" outlineLevel="1">
      <c r="A42" s="214" t="s">
        <v>39</v>
      </c>
      <c r="B42" s="235"/>
      <c r="F42" s="235"/>
      <c r="H42" s="213"/>
      <c r="L42" s="213"/>
      <c r="M42" s="213"/>
    </row>
    <row r="43" spans="1:13" ht="15" outlineLevel="1">
      <c r="A43" s="214" t="s">
        <v>1921</v>
      </c>
      <c r="B43" s="235"/>
      <c r="F43" s="235"/>
      <c r="H43" s="213"/>
      <c r="L43" s="213"/>
      <c r="M43" s="213"/>
    </row>
    <row r="44" spans="1:13" ht="15" customHeight="1">
      <c r="A44" s="219"/>
      <c r="B44" s="220" t="s">
        <v>1920</v>
      </c>
      <c r="C44" s="248" t="s">
        <v>1919</v>
      </c>
      <c r="D44" s="219" t="s">
        <v>40</v>
      </c>
      <c r="E44" s="218"/>
      <c r="F44" s="217" t="s">
        <v>41</v>
      </c>
      <c r="G44" s="217" t="s">
        <v>42</v>
      </c>
      <c r="H44" s="213"/>
      <c r="L44" s="213"/>
      <c r="M44" s="213"/>
    </row>
    <row r="45" spans="1:13" ht="15">
      <c r="A45" s="214" t="s">
        <v>43</v>
      </c>
      <c r="B45" s="235" t="s">
        <v>44</v>
      </c>
      <c r="C45" s="231">
        <v>0.05</v>
      </c>
      <c r="D45" s="231">
        <f>IF(OR(C38="[For completion]",C39="[For completion]"),"Please complete G.3.1.1 and G.3.1.2",(C38/C39-1))</f>
        <v>0.30155100172444604</v>
      </c>
      <c r="E45" s="231"/>
      <c r="F45" s="231">
        <v>0.05</v>
      </c>
      <c r="G45" s="214" t="s">
        <v>45</v>
      </c>
      <c r="H45" s="213"/>
      <c r="L45" s="213"/>
      <c r="M45" s="213"/>
    </row>
    <row r="46" spans="1:13" ht="15" outlineLevel="1">
      <c r="A46" s="214" t="s">
        <v>46</v>
      </c>
      <c r="B46" s="216" t="s">
        <v>1918</v>
      </c>
      <c r="C46" s="231"/>
      <c r="D46" s="231"/>
      <c r="E46" s="231"/>
      <c r="F46" s="231"/>
      <c r="G46" s="231"/>
      <c r="H46" s="213"/>
      <c r="L46" s="213"/>
      <c r="M46" s="213"/>
    </row>
    <row r="47" spans="1:13" ht="15" outlineLevel="1">
      <c r="A47" s="214" t="s">
        <v>47</v>
      </c>
      <c r="B47" s="216" t="s">
        <v>1917</v>
      </c>
      <c r="C47" s="231"/>
      <c r="D47" s="231"/>
      <c r="E47" s="231"/>
      <c r="F47" s="231"/>
      <c r="G47" s="231"/>
      <c r="H47" s="213"/>
      <c r="L47" s="213"/>
      <c r="M47" s="213"/>
    </row>
    <row r="48" spans="1:13" ht="15" outlineLevel="1">
      <c r="A48" s="214" t="s">
        <v>48</v>
      </c>
      <c r="B48" s="216"/>
      <c r="C48" s="231"/>
      <c r="D48" s="231"/>
      <c r="E48" s="231"/>
      <c r="F48" s="231"/>
      <c r="G48" s="231"/>
      <c r="H48" s="213"/>
      <c r="L48" s="213"/>
      <c r="M48" s="213"/>
    </row>
    <row r="49" spans="1:13" ht="15" outlineLevel="1">
      <c r="A49" s="214" t="s">
        <v>49</v>
      </c>
      <c r="B49" s="216"/>
      <c r="C49" s="231"/>
      <c r="D49" s="231"/>
      <c r="E49" s="231"/>
      <c r="F49" s="231"/>
      <c r="G49" s="231"/>
      <c r="H49" s="213"/>
      <c r="L49" s="213"/>
      <c r="M49" s="213"/>
    </row>
    <row r="50" spans="1:13" ht="15" outlineLevel="1">
      <c r="A50" s="214" t="s">
        <v>1916</v>
      </c>
      <c r="B50" s="216"/>
      <c r="C50" s="231"/>
      <c r="D50" s="231"/>
      <c r="E50" s="231"/>
      <c r="F50" s="231"/>
      <c r="G50" s="231"/>
      <c r="H50" s="213"/>
      <c r="L50" s="213"/>
      <c r="M50" s="213"/>
    </row>
    <row r="51" spans="1:13" ht="15" outlineLevel="1">
      <c r="A51" s="214" t="s">
        <v>1915</v>
      </c>
      <c r="B51" s="216"/>
      <c r="C51" s="231"/>
      <c r="D51" s="231"/>
      <c r="E51" s="231"/>
      <c r="F51" s="231"/>
      <c r="G51" s="231"/>
      <c r="H51" s="213"/>
      <c r="L51" s="213"/>
      <c r="M51" s="213"/>
    </row>
    <row r="52" spans="1:13" ht="15" customHeight="1">
      <c r="A52" s="219"/>
      <c r="B52" s="220" t="s">
        <v>1914</v>
      </c>
      <c r="C52" s="219" t="s">
        <v>50</v>
      </c>
      <c r="D52" s="219"/>
      <c r="E52" s="218"/>
      <c r="F52" s="217" t="s">
        <v>277</v>
      </c>
      <c r="G52" s="217"/>
      <c r="H52" s="213"/>
      <c r="L52" s="213"/>
      <c r="M52" s="213"/>
    </row>
    <row r="53" spans="1:13" ht="15">
      <c r="A53" s="214" t="s">
        <v>51</v>
      </c>
      <c r="B53" s="235" t="s">
        <v>52</v>
      </c>
      <c r="C53" s="261">
        <v>2928.4897538800037</v>
      </c>
      <c r="E53" s="244"/>
      <c r="F53" s="237">
        <f>IF($C$58=0,"",IF(C53="[for completion]","",C53/$C$58))</f>
        <v>0.9955804707519881</v>
      </c>
      <c r="G53" s="237"/>
      <c r="H53" s="213"/>
      <c r="L53" s="213"/>
      <c r="M53" s="213"/>
    </row>
    <row r="54" spans="1:13" ht="15">
      <c r="A54" s="214" t="s">
        <v>53</v>
      </c>
      <c r="B54" s="235" t="s">
        <v>54</v>
      </c>
      <c r="C54" s="252" t="s">
        <v>55</v>
      </c>
      <c r="E54" s="244"/>
      <c r="F54" s="237">
        <v>0</v>
      </c>
      <c r="G54" s="237"/>
      <c r="H54" s="213"/>
      <c r="L54" s="213"/>
      <c r="M54" s="213"/>
    </row>
    <row r="55" spans="1:13" ht="15">
      <c r="A55" s="214" t="s">
        <v>57</v>
      </c>
      <c r="B55" s="235" t="s">
        <v>58</v>
      </c>
      <c r="C55" s="252" t="s">
        <v>55</v>
      </c>
      <c r="E55" s="244"/>
      <c r="F55" s="263">
        <v>0</v>
      </c>
      <c r="G55" s="237"/>
      <c r="H55" s="213"/>
      <c r="L55" s="213"/>
      <c r="M55" s="213"/>
    </row>
    <row r="56" spans="1:13" ht="15">
      <c r="A56" s="214" t="s">
        <v>59</v>
      </c>
      <c r="B56" s="235" t="s">
        <v>60</v>
      </c>
      <c r="C56" s="252">
        <v>13</v>
      </c>
      <c r="E56" s="244"/>
      <c r="F56" s="263">
        <f>IF($C$58=0,"",IF(C56="[for completion]","",C56/$C$58))</f>
        <v>0.004419529248011899</v>
      </c>
      <c r="G56" s="237"/>
      <c r="H56" s="213"/>
      <c r="L56" s="213"/>
      <c r="M56" s="213"/>
    </row>
    <row r="57" spans="1:13" ht="15">
      <c r="A57" s="214" t="s">
        <v>61</v>
      </c>
      <c r="B57" s="214" t="s">
        <v>62</v>
      </c>
      <c r="C57" s="252">
        <v>0</v>
      </c>
      <c r="E57" s="244"/>
      <c r="F57" s="237">
        <f>IF($C$58=0,"",IF(C57="[for completion]","",C57/$C$58))</f>
        <v>0</v>
      </c>
      <c r="G57" s="237"/>
      <c r="H57" s="213"/>
      <c r="L57" s="213"/>
      <c r="M57" s="213"/>
    </row>
    <row r="58" spans="1:13" ht="15">
      <c r="A58" s="214" t="s">
        <v>63</v>
      </c>
      <c r="B58" s="243" t="s">
        <v>64</v>
      </c>
      <c r="C58" s="262">
        <f>SUM(C53:C57)</f>
        <v>2941.4897538800037</v>
      </c>
      <c r="D58" s="244"/>
      <c r="E58" s="244"/>
      <c r="F58" s="242">
        <f>SUM(F53:F57)</f>
        <v>1</v>
      </c>
      <c r="G58" s="237"/>
      <c r="H58" s="213"/>
      <c r="L58" s="213"/>
      <c r="M58" s="213"/>
    </row>
    <row r="59" spans="1:13" ht="15" outlineLevel="1">
      <c r="A59" s="214" t="s">
        <v>65</v>
      </c>
      <c r="B59" s="215" t="s">
        <v>166</v>
      </c>
      <c r="C59" s="261"/>
      <c r="E59" s="244"/>
      <c r="F59" s="237">
        <f>IF($C$58=0,"",IF(C59="[for completion]","",C59/$C$58))</f>
        <v>0</v>
      </c>
      <c r="G59" s="237"/>
      <c r="H59" s="213"/>
      <c r="L59" s="213"/>
      <c r="M59" s="213"/>
    </row>
    <row r="60" spans="1:13" ht="15" outlineLevel="1">
      <c r="A60" s="214" t="s">
        <v>66</v>
      </c>
      <c r="B60" s="215" t="s">
        <v>166</v>
      </c>
      <c r="C60" s="261"/>
      <c r="E60" s="244"/>
      <c r="F60" s="237">
        <f>IF($C$58=0,"",IF(C60="[for completion]","",C60/$C$58))</f>
        <v>0</v>
      </c>
      <c r="G60" s="237"/>
      <c r="H60" s="213"/>
      <c r="L60" s="213"/>
      <c r="M60" s="213"/>
    </row>
    <row r="61" spans="1:13" ht="15" outlineLevel="1">
      <c r="A61" s="214" t="s">
        <v>67</v>
      </c>
      <c r="B61" s="215" t="s">
        <v>166</v>
      </c>
      <c r="C61" s="261"/>
      <c r="E61" s="244"/>
      <c r="F61" s="237">
        <f>IF($C$58=0,"",IF(C61="[for completion]","",C61/$C$58))</f>
        <v>0</v>
      </c>
      <c r="G61" s="237"/>
      <c r="H61" s="213"/>
      <c r="L61" s="213"/>
      <c r="M61" s="213"/>
    </row>
    <row r="62" spans="1:13" ht="15" outlineLevel="1">
      <c r="A62" s="214" t="s">
        <v>68</v>
      </c>
      <c r="B62" s="215" t="s">
        <v>166</v>
      </c>
      <c r="C62" s="261"/>
      <c r="E62" s="244"/>
      <c r="F62" s="237">
        <f>IF($C$58=0,"",IF(C62="[for completion]","",C62/$C$58))</f>
        <v>0</v>
      </c>
      <c r="G62" s="237"/>
      <c r="H62" s="213"/>
      <c r="L62" s="213"/>
      <c r="M62" s="213"/>
    </row>
    <row r="63" spans="1:13" ht="15" outlineLevel="1">
      <c r="A63" s="214" t="s">
        <v>69</v>
      </c>
      <c r="B63" s="215" t="s">
        <v>166</v>
      </c>
      <c r="C63" s="261"/>
      <c r="E63" s="244"/>
      <c r="F63" s="237">
        <f>IF($C$58=0,"",IF(C63="[for completion]","",C63/$C$58))</f>
        <v>0</v>
      </c>
      <c r="G63" s="237"/>
      <c r="H63" s="213"/>
      <c r="L63" s="213"/>
      <c r="M63" s="213"/>
    </row>
    <row r="64" spans="1:13" ht="15" outlineLevel="1">
      <c r="A64" s="214" t="s">
        <v>70</v>
      </c>
      <c r="B64" s="215" t="s">
        <v>166</v>
      </c>
      <c r="C64" s="260"/>
      <c r="D64" s="212"/>
      <c r="E64" s="212"/>
      <c r="F64" s="237">
        <f>IF($C$58=0,"",IF(C64="[for completion]","",C64/$C$58))</f>
        <v>0</v>
      </c>
      <c r="G64" s="242"/>
      <c r="H64" s="213"/>
      <c r="L64" s="213"/>
      <c r="M64" s="213"/>
    </row>
    <row r="65" spans="1:13" ht="15" customHeight="1">
      <c r="A65" s="219"/>
      <c r="B65" s="220" t="s">
        <v>71</v>
      </c>
      <c r="C65" s="248" t="s">
        <v>1913</v>
      </c>
      <c r="D65" s="248" t="s">
        <v>1912</v>
      </c>
      <c r="E65" s="218"/>
      <c r="F65" s="217" t="s">
        <v>72</v>
      </c>
      <c r="G65" s="259" t="s">
        <v>73</v>
      </c>
      <c r="H65" s="213"/>
      <c r="L65" s="213"/>
      <c r="M65" s="213"/>
    </row>
    <row r="66" spans="1:13" ht="15">
      <c r="A66" s="214" t="s">
        <v>74</v>
      </c>
      <c r="B66" s="235" t="s">
        <v>1911</v>
      </c>
      <c r="C66" s="252">
        <v>7.534725797533566</v>
      </c>
      <c r="D66" s="257" t="s">
        <v>1910</v>
      </c>
      <c r="E66" s="246"/>
      <c r="F66" s="256"/>
      <c r="G66" s="255"/>
      <c r="H66" s="213"/>
      <c r="L66" s="213"/>
      <c r="M66" s="213"/>
    </row>
    <row r="67" spans="2:13" ht="15">
      <c r="B67" s="235"/>
      <c r="E67" s="246"/>
      <c r="F67" s="256"/>
      <c r="G67" s="255"/>
      <c r="H67" s="213"/>
      <c r="L67" s="213"/>
      <c r="M67" s="213"/>
    </row>
    <row r="68" spans="2:13" ht="15">
      <c r="B68" s="235" t="s">
        <v>76</v>
      </c>
      <c r="C68" s="246"/>
      <c r="D68" s="246"/>
      <c r="E68" s="246"/>
      <c r="F68" s="255"/>
      <c r="G68" s="255"/>
      <c r="H68" s="213"/>
      <c r="L68" s="213"/>
      <c r="M68" s="213"/>
    </row>
    <row r="69" spans="2:13" ht="15">
      <c r="B69" s="235" t="s">
        <v>77</v>
      </c>
      <c r="E69" s="246"/>
      <c r="F69" s="255"/>
      <c r="G69" s="255"/>
      <c r="H69" s="213"/>
      <c r="L69" s="213"/>
      <c r="M69" s="213"/>
    </row>
    <row r="70" spans="1:13" ht="15">
      <c r="A70" s="214" t="s">
        <v>78</v>
      </c>
      <c r="B70" s="241" t="s">
        <v>106</v>
      </c>
      <c r="C70" s="252">
        <v>16.108806620000006</v>
      </c>
      <c r="D70" s="257" t="s">
        <v>1910</v>
      </c>
      <c r="E70" s="241"/>
      <c r="F70" s="237">
        <f>IF($C$77=0,"",IF(C70="[for completion]","",C70/$C$77))</f>
        <v>0.005500721523323473</v>
      </c>
      <c r="G70" s="237">
        <f>IF($D$77=0,"",IF(D70="[Mark as ND1 if not relevant]","",D70/$D$77))</f>
      </c>
      <c r="H70" s="213"/>
      <c r="L70" s="213"/>
      <c r="M70" s="213"/>
    </row>
    <row r="71" spans="1:13" ht="15">
      <c r="A71" s="214" t="s">
        <v>79</v>
      </c>
      <c r="B71" s="241" t="s">
        <v>108</v>
      </c>
      <c r="C71" s="252">
        <v>36.53584816</v>
      </c>
      <c r="D71" s="257" t="s">
        <v>1910</v>
      </c>
      <c r="E71" s="241"/>
      <c r="F71" s="237">
        <f>IF($C$77=0,"",IF(C71="[for completion]","",C71/$C$77))</f>
        <v>0.012476003411517162</v>
      </c>
      <c r="G71" s="237">
        <f>IF($D$77=0,"",IF(D71="[Mark as ND1 if not relevant]","",D71/$D$77))</f>
      </c>
      <c r="H71" s="213"/>
      <c r="L71" s="213"/>
      <c r="M71" s="213"/>
    </row>
    <row r="72" spans="1:13" ht="15">
      <c r="A72" s="214" t="s">
        <v>80</v>
      </c>
      <c r="B72" s="241" t="s">
        <v>110</v>
      </c>
      <c r="C72" s="252">
        <v>96.60220343999991</v>
      </c>
      <c r="D72" s="257" t="s">
        <v>1910</v>
      </c>
      <c r="E72" s="241"/>
      <c r="F72" s="237">
        <f>IF($C$77=0,"",IF(C72="[for completion]","",C72/$C$77))</f>
        <v>0.03298703822064258</v>
      </c>
      <c r="G72" s="237">
        <f>IF($D$77=0,"",IF(D72="[Mark as ND1 if not relevant]","",D72/$D$77))</f>
      </c>
      <c r="H72" s="213"/>
      <c r="L72" s="213"/>
      <c r="M72" s="213"/>
    </row>
    <row r="73" spans="1:13" ht="15">
      <c r="A73" s="214" t="s">
        <v>81</v>
      </c>
      <c r="B73" s="241" t="s">
        <v>112</v>
      </c>
      <c r="C73" s="252">
        <v>344.7997878699998</v>
      </c>
      <c r="D73" s="257" t="s">
        <v>1910</v>
      </c>
      <c r="E73" s="241"/>
      <c r="F73" s="237">
        <f>IF($C$77=0,"",IF(C73="[for completion]","",C73/$C$77))</f>
        <v>0.11773979656687163</v>
      </c>
      <c r="G73" s="237">
        <f>IF($D$77=0,"",IF(D73="[Mark as ND1 if not relevant]","",D73/$D$77))</f>
      </c>
      <c r="H73" s="213"/>
      <c r="L73" s="213"/>
      <c r="M73" s="213"/>
    </row>
    <row r="74" spans="1:13" ht="15">
      <c r="A74" s="214" t="s">
        <v>82</v>
      </c>
      <c r="B74" s="241" t="s">
        <v>114</v>
      </c>
      <c r="C74" s="252">
        <v>275.77803350999983</v>
      </c>
      <c r="D74" s="257" t="s">
        <v>1910</v>
      </c>
      <c r="E74" s="241"/>
      <c r="F74" s="237">
        <f>IF($C$77=0,"",IF(C74="[for completion]","",C74/$C$77))</f>
        <v>0.0941707353234263</v>
      </c>
      <c r="G74" s="237">
        <f>IF($D$77=0,"",IF(D74="[Mark as ND1 if not relevant]","",D74/$D$77))</f>
      </c>
      <c r="H74" s="213"/>
      <c r="L74" s="213"/>
      <c r="M74" s="213"/>
    </row>
    <row r="75" spans="1:13" ht="15">
      <c r="A75" s="214" t="s">
        <v>83</v>
      </c>
      <c r="B75" s="241" t="s">
        <v>116</v>
      </c>
      <c r="C75" s="252">
        <v>1470.3295927200074</v>
      </c>
      <c r="D75" s="257" t="s">
        <v>1910</v>
      </c>
      <c r="E75" s="241"/>
      <c r="F75" s="237">
        <f>IF($C$77=0,"",IF(C75="[for completion]","",C75/$C$77))</f>
        <v>0.5020777657739601</v>
      </c>
      <c r="G75" s="237">
        <f>IF($D$77=0,"",IF(D75="[Mark as ND1 if not relevant]","",D75/$D$77))</f>
      </c>
      <c r="H75" s="213"/>
      <c r="L75" s="213"/>
      <c r="M75" s="213"/>
    </row>
    <row r="76" spans="1:13" ht="15">
      <c r="A76" s="214" t="s">
        <v>84</v>
      </c>
      <c r="B76" s="241" t="s">
        <v>118</v>
      </c>
      <c r="C76" s="252">
        <v>688.3354815599982</v>
      </c>
      <c r="D76" s="257" t="s">
        <v>1910</v>
      </c>
      <c r="E76" s="241"/>
      <c r="F76" s="237">
        <f>IF($C$77=0,"",IF(C76="[for completion]","",C76/$C$77))</f>
        <v>0.23504793918025868</v>
      </c>
      <c r="G76" s="237">
        <f>IF($D$77=0,"",IF(D76="[Mark as ND1 if not relevant]","",D76/$D$77))</f>
      </c>
      <c r="H76" s="213"/>
      <c r="L76" s="213"/>
      <c r="M76" s="213"/>
    </row>
    <row r="77" spans="1:13" ht="15">
      <c r="A77" s="214" t="s">
        <v>85</v>
      </c>
      <c r="B77" s="239" t="s">
        <v>64</v>
      </c>
      <c r="C77" s="258">
        <f>SUM(C70:C76)</f>
        <v>2928.4897538800055</v>
      </c>
      <c r="D77" s="258">
        <f>SUM(D70:D76)</f>
        <v>0</v>
      </c>
      <c r="E77" s="235"/>
      <c r="F77" s="242">
        <f>SUM(F70:F76)</f>
        <v>1</v>
      </c>
      <c r="G77" s="242">
        <f>SUM(G70:G76)</f>
        <v>0</v>
      </c>
      <c r="H77" s="213"/>
      <c r="L77" s="213"/>
      <c r="M77" s="213"/>
    </row>
    <row r="78" spans="1:13" ht="15" outlineLevel="1">
      <c r="A78" s="214" t="s">
        <v>87</v>
      </c>
      <c r="B78" s="253" t="s">
        <v>88</v>
      </c>
      <c r="C78" s="258"/>
      <c r="D78" s="258"/>
      <c r="E78" s="235"/>
      <c r="F78" s="237">
        <f>IF($C$77=0,"",IF(C78="[for completion]","",C78/$C$77))</f>
        <v>0</v>
      </c>
      <c r="G78" s="237">
        <f>IF($D$77=0,"",IF(D78="[for completion]","",D78/$D$77))</f>
      </c>
      <c r="H78" s="213"/>
      <c r="L78" s="213"/>
      <c r="M78" s="213"/>
    </row>
    <row r="79" spans="1:13" ht="15" outlineLevel="1">
      <c r="A79" s="214" t="s">
        <v>89</v>
      </c>
      <c r="B79" s="253" t="s">
        <v>90</v>
      </c>
      <c r="C79" s="258"/>
      <c r="D79" s="258"/>
      <c r="E79" s="235"/>
      <c r="F79" s="237">
        <f>IF($C$77=0,"",IF(C79="[for completion]","",C79/$C$77))</f>
        <v>0</v>
      </c>
      <c r="G79" s="237">
        <f>IF($D$77=0,"",IF(D79="[for completion]","",D79/$D$77))</f>
      </c>
      <c r="H79" s="213"/>
      <c r="L79" s="213"/>
      <c r="M79" s="213"/>
    </row>
    <row r="80" spans="1:13" ht="15" outlineLevel="1">
      <c r="A80" s="214" t="s">
        <v>91</v>
      </c>
      <c r="B80" s="253" t="s">
        <v>1906</v>
      </c>
      <c r="C80" s="258"/>
      <c r="D80" s="258"/>
      <c r="E80" s="235"/>
      <c r="F80" s="237">
        <f>IF($C$77=0,"",IF(C80="[for completion]","",C80/$C$77))</f>
        <v>0</v>
      </c>
      <c r="G80" s="237">
        <f>IF($D$77=0,"",IF(D80="[for completion]","",D80/$D$77))</f>
      </c>
      <c r="H80" s="213"/>
      <c r="L80" s="213"/>
      <c r="M80" s="213"/>
    </row>
    <row r="81" spans="1:13" ht="15" outlineLevel="1">
      <c r="A81" s="214" t="s">
        <v>92</v>
      </c>
      <c r="B81" s="253" t="s">
        <v>93</v>
      </c>
      <c r="C81" s="258"/>
      <c r="D81" s="258"/>
      <c r="E81" s="235"/>
      <c r="F81" s="237">
        <f>IF($C$77=0,"",IF(C81="[for completion]","",C81/$C$77))</f>
        <v>0</v>
      </c>
      <c r="G81" s="237">
        <f>IF($D$77=0,"",IF(D81="[for completion]","",D81/$D$77))</f>
      </c>
      <c r="H81" s="213"/>
      <c r="L81" s="213"/>
      <c r="M81" s="213"/>
    </row>
    <row r="82" spans="1:13" ht="15" outlineLevel="1">
      <c r="A82" s="214" t="s">
        <v>94</v>
      </c>
      <c r="B82" s="253" t="s">
        <v>1905</v>
      </c>
      <c r="C82" s="258"/>
      <c r="D82" s="258"/>
      <c r="E82" s="235"/>
      <c r="F82" s="237">
        <f>IF($C$77=0,"",IF(C82="[for completion]","",C82/$C$77))</f>
        <v>0</v>
      </c>
      <c r="G82" s="237">
        <f>IF($D$77=0,"",IF(D82="[for completion]","",D82/$D$77))</f>
      </c>
      <c r="H82" s="213"/>
      <c r="L82" s="213"/>
      <c r="M82" s="213"/>
    </row>
    <row r="83" spans="1:13" ht="15" outlineLevel="1">
      <c r="A83" s="214" t="s">
        <v>95</v>
      </c>
      <c r="B83" s="253"/>
      <c r="C83" s="244"/>
      <c r="D83" s="244"/>
      <c r="E83" s="235"/>
      <c r="F83" s="237"/>
      <c r="G83" s="237"/>
      <c r="H83" s="213"/>
      <c r="L83" s="213"/>
      <c r="M83" s="213"/>
    </row>
    <row r="84" spans="1:13" ht="15" outlineLevel="1">
      <c r="A84" s="214" t="s">
        <v>96</v>
      </c>
      <c r="B84" s="253"/>
      <c r="C84" s="244"/>
      <c r="D84" s="244"/>
      <c r="E84" s="235"/>
      <c r="F84" s="237"/>
      <c r="G84" s="237"/>
      <c r="H84" s="213"/>
      <c r="L84" s="213"/>
      <c r="M84" s="213"/>
    </row>
    <row r="85" spans="1:13" ht="15" outlineLevel="1">
      <c r="A85" s="214" t="s">
        <v>97</v>
      </c>
      <c r="B85" s="253"/>
      <c r="C85" s="244"/>
      <c r="D85" s="244"/>
      <c r="E85" s="235"/>
      <c r="F85" s="237"/>
      <c r="G85" s="237"/>
      <c r="H85" s="213"/>
      <c r="L85" s="213"/>
      <c r="M85" s="213"/>
    </row>
    <row r="86" spans="1:13" ht="15" outlineLevel="1">
      <c r="A86" s="214" t="s">
        <v>98</v>
      </c>
      <c r="B86" s="239"/>
      <c r="C86" s="244"/>
      <c r="D86" s="244"/>
      <c r="E86" s="235"/>
      <c r="F86" s="237">
        <f>IF($C$77=0,"",IF(C86="[for completion]","",C86/$C$77))</f>
        <v>0</v>
      </c>
      <c r="G86" s="237">
        <f>IF($D$77=0,"",IF(D86="[for completion]","",D86/$D$77))</f>
      </c>
      <c r="H86" s="213"/>
      <c r="L86" s="213"/>
      <c r="M86" s="213"/>
    </row>
    <row r="87" spans="1:13" ht="15" outlineLevel="1">
      <c r="A87" s="214" t="s">
        <v>1909</v>
      </c>
      <c r="B87" s="253"/>
      <c r="C87" s="244"/>
      <c r="D87" s="244"/>
      <c r="E87" s="235"/>
      <c r="F87" s="237">
        <f>IF($C$77=0,"",IF(C87="[for completion]","",C87/$C$77))</f>
        <v>0</v>
      </c>
      <c r="G87" s="237">
        <f>IF($D$77=0,"",IF(D87="[for completion]","",D87/$D$77))</f>
      </c>
      <c r="H87" s="213"/>
      <c r="L87" s="213"/>
      <c r="M87" s="213"/>
    </row>
    <row r="88" spans="1:13" ht="15" customHeight="1">
      <c r="A88" s="219"/>
      <c r="B88" s="220" t="s">
        <v>99</v>
      </c>
      <c r="C88" s="248" t="s">
        <v>1908</v>
      </c>
      <c r="D88" s="248" t="s">
        <v>100</v>
      </c>
      <c r="E88" s="218"/>
      <c r="F88" s="217" t="s">
        <v>1907</v>
      </c>
      <c r="G88" s="219" t="s">
        <v>101</v>
      </c>
      <c r="H88" s="213"/>
      <c r="L88" s="213"/>
      <c r="M88" s="213"/>
    </row>
    <row r="89" spans="1:13" ht="15">
      <c r="A89" s="214" t="s">
        <v>102</v>
      </c>
      <c r="B89" s="235" t="s">
        <v>75</v>
      </c>
      <c r="C89" s="252">
        <v>6.762861491628614</v>
      </c>
      <c r="D89" s="257">
        <v>7.762861491628614</v>
      </c>
      <c r="E89" s="246"/>
      <c r="F89" s="256"/>
      <c r="G89" s="255"/>
      <c r="H89" s="213"/>
      <c r="L89" s="213"/>
      <c r="M89" s="213"/>
    </row>
    <row r="90" spans="2:13" ht="15">
      <c r="B90" s="235"/>
      <c r="E90" s="246"/>
      <c r="F90" s="256"/>
      <c r="G90" s="255"/>
      <c r="H90" s="213"/>
      <c r="L90" s="213"/>
      <c r="M90" s="213"/>
    </row>
    <row r="91" spans="2:13" ht="15">
      <c r="B91" s="235" t="s">
        <v>103</v>
      </c>
      <c r="C91" s="246"/>
      <c r="D91" s="246"/>
      <c r="E91" s="246"/>
      <c r="F91" s="255"/>
      <c r="G91" s="255"/>
      <c r="H91" s="213"/>
      <c r="L91" s="213"/>
      <c r="M91" s="213"/>
    </row>
    <row r="92" spans="1:13" ht="15">
      <c r="A92" s="214" t="s">
        <v>104</v>
      </c>
      <c r="B92" s="235" t="s">
        <v>77</v>
      </c>
      <c r="E92" s="246"/>
      <c r="F92" s="255"/>
      <c r="G92" s="255"/>
      <c r="H92" s="213"/>
      <c r="L92" s="213"/>
      <c r="M92" s="213"/>
    </row>
    <row r="93" spans="1:13" ht="15">
      <c r="A93" s="214" t="s">
        <v>105</v>
      </c>
      <c r="B93" s="241" t="s">
        <v>106</v>
      </c>
      <c r="C93" s="252">
        <v>0</v>
      </c>
      <c r="D93" s="254">
        <v>0</v>
      </c>
      <c r="E93" s="241"/>
      <c r="F93" s="237">
        <f>IF($C$100=0,"",IF(C93="[for completion]","",IF(C93="","",C93/$C$100)))</f>
        <v>0</v>
      </c>
      <c r="G93" s="237">
        <f>IF($D$100=0,"",IF(D93="[Mark as ND1 if not relevant]","",IF(D93="","",D93/$D$100)))</f>
        <v>0</v>
      </c>
      <c r="H93" s="213"/>
      <c r="L93" s="213"/>
      <c r="M93" s="213"/>
    </row>
    <row r="94" spans="1:13" ht="15">
      <c r="A94" s="214" t="s">
        <v>107</v>
      </c>
      <c r="B94" s="241" t="s">
        <v>108</v>
      </c>
      <c r="C94" s="252">
        <v>0</v>
      </c>
      <c r="D94" s="254">
        <v>0</v>
      </c>
      <c r="E94" s="241"/>
      <c r="F94" s="237">
        <f>IF($C$100=0,"",IF(C94="[for completion]","",IF(C94="","",C94/$C$100)))</f>
        <v>0</v>
      </c>
      <c r="G94" s="237">
        <f>IF($D$100=0,"",IF(D94="[Mark as ND1 if not relevant]","",IF(D94="","",D94/$D$100)))</f>
        <v>0</v>
      </c>
      <c r="H94" s="213"/>
      <c r="L94" s="213"/>
      <c r="M94" s="213"/>
    </row>
    <row r="95" spans="1:13" ht="15">
      <c r="A95" s="214" t="s">
        <v>109</v>
      </c>
      <c r="B95" s="241" t="s">
        <v>110</v>
      </c>
      <c r="C95" s="252">
        <v>0</v>
      </c>
      <c r="D95" s="254">
        <v>0</v>
      </c>
      <c r="E95" s="241"/>
      <c r="F95" s="237">
        <f>IF($C$100=0,"",IF(C95="[for completion]","",IF(C95="","",C95/$C$100)))</f>
        <v>0</v>
      </c>
      <c r="G95" s="237">
        <f>IF($D$100=0,"",IF(D95="[Mark as ND1 if not relevant]","",IF(D95="","",D95/$D$100)))</f>
        <v>0</v>
      </c>
      <c r="H95" s="213"/>
      <c r="L95" s="213"/>
      <c r="M95" s="213"/>
    </row>
    <row r="96" spans="1:13" ht="15">
      <c r="A96" s="214" t="s">
        <v>111</v>
      </c>
      <c r="B96" s="241" t="s">
        <v>112</v>
      </c>
      <c r="C96" s="252">
        <v>0</v>
      </c>
      <c r="D96" s="254">
        <v>0</v>
      </c>
      <c r="E96" s="241"/>
      <c r="F96" s="237">
        <f>IF($C$100=0,"",IF(C96="[for completion]","",IF(C96="","",C96/$C$100)))</f>
        <v>0</v>
      </c>
      <c r="G96" s="237">
        <f>IF($D$100=0,"",IF(D96="[Mark as ND1 if not relevant]","",IF(D96="","",D96/$D$100)))</f>
        <v>0</v>
      </c>
      <c r="H96" s="213"/>
      <c r="L96" s="213"/>
      <c r="M96" s="213"/>
    </row>
    <row r="97" spans="1:13" ht="15">
      <c r="A97" s="214" t="s">
        <v>113</v>
      </c>
      <c r="B97" s="241" t="s">
        <v>114</v>
      </c>
      <c r="C97" s="252">
        <v>500</v>
      </c>
      <c r="D97" s="254">
        <v>0</v>
      </c>
      <c r="E97" s="241"/>
      <c r="F97" s="237">
        <f>IF($C$100=0,"",IF(C97="[for completion]","",IF(C97="","",C97/$C$100)))</f>
        <v>0.2222222222222222</v>
      </c>
      <c r="G97" s="237">
        <f>IF($D$100=0,"",IF(D97="[Mark as ND1 if not relevant]","",IF(D97="","",D97/$D$100)))</f>
        <v>0</v>
      </c>
      <c r="H97" s="213"/>
      <c r="L97" s="213"/>
      <c r="M97" s="213"/>
    </row>
    <row r="98" spans="1:13" ht="15">
      <c r="A98" s="214" t="s">
        <v>115</v>
      </c>
      <c r="B98" s="241" t="s">
        <v>116</v>
      </c>
      <c r="C98" s="252">
        <v>1750</v>
      </c>
      <c r="D98" s="254">
        <v>1500</v>
      </c>
      <c r="E98" s="241"/>
      <c r="F98" s="237">
        <f>IF($C$100=0,"",IF(C98="[for completion]","",IF(C98="","",C98/$C$100)))</f>
        <v>0.7777777777777778</v>
      </c>
      <c r="G98" s="237">
        <f>IF($D$100=0,"",IF(D98="[Mark as ND1 if not relevant]","",IF(D98="","",D98/$D$100)))</f>
        <v>0.6666666666666666</v>
      </c>
      <c r="H98" s="213"/>
      <c r="L98" s="213"/>
      <c r="M98" s="213"/>
    </row>
    <row r="99" spans="1:13" ht="15">
      <c r="A99" s="214" t="s">
        <v>117</v>
      </c>
      <c r="B99" s="241" t="s">
        <v>118</v>
      </c>
      <c r="C99" s="252">
        <v>0</v>
      </c>
      <c r="D99" s="254">
        <v>750</v>
      </c>
      <c r="E99" s="241"/>
      <c r="F99" s="237">
        <f>IF($C$100=0,"",IF(C99="[for completion]","",IF(C99="","",C99/$C$100)))</f>
        <v>0</v>
      </c>
      <c r="G99" s="237">
        <f>IF($D$100=0,"",IF(D99="[Mark as ND1 if not relevant]","",IF(D99="","",D99/$D$100)))</f>
        <v>0.3333333333333333</v>
      </c>
      <c r="H99" s="213"/>
      <c r="L99" s="213"/>
      <c r="M99" s="213"/>
    </row>
    <row r="100" spans="1:13" ht="15">
      <c r="A100" s="214" t="s">
        <v>119</v>
      </c>
      <c r="B100" s="239" t="s">
        <v>64</v>
      </c>
      <c r="C100" s="244">
        <f>SUM(C93:C99)</f>
        <v>2250</v>
      </c>
      <c r="D100" s="244">
        <f>SUM(D93:D99)</f>
        <v>2250</v>
      </c>
      <c r="E100" s="235"/>
      <c r="F100" s="242">
        <f>SUM(F93:F99)</f>
        <v>1</v>
      </c>
      <c r="G100" s="242">
        <f>SUM(G93:G99)</f>
        <v>1</v>
      </c>
      <c r="H100" s="213"/>
      <c r="L100" s="213"/>
      <c r="M100" s="213"/>
    </row>
    <row r="101" spans="1:13" ht="15" outlineLevel="1">
      <c r="A101" s="214" t="s">
        <v>120</v>
      </c>
      <c r="B101" s="253" t="s">
        <v>88</v>
      </c>
      <c r="C101" s="244"/>
      <c r="D101" s="244"/>
      <c r="E101" s="235"/>
      <c r="F101" s="237">
        <f>IF($C$100=0,"",IF(C101="[for completion]","",C101/$C$100))</f>
        <v>0</v>
      </c>
      <c r="G101" s="237">
        <f>IF($D$100=0,"",IF(D101="[for completion]","",D101/$D$100))</f>
        <v>0</v>
      </c>
      <c r="H101" s="213"/>
      <c r="L101" s="213"/>
      <c r="M101" s="213"/>
    </row>
    <row r="102" spans="1:13" ht="15" outlineLevel="1">
      <c r="A102" s="214" t="s">
        <v>121</v>
      </c>
      <c r="B102" s="253" t="s">
        <v>90</v>
      </c>
      <c r="C102" s="244"/>
      <c r="D102" s="244"/>
      <c r="E102" s="235"/>
      <c r="F102" s="237">
        <f>IF($C$100=0,"",IF(C102="[for completion]","",C102/$C$100))</f>
        <v>0</v>
      </c>
      <c r="G102" s="237">
        <f>IF($D$100=0,"",IF(D102="[for completion]","",D102/$D$100))</f>
        <v>0</v>
      </c>
      <c r="H102" s="213"/>
      <c r="L102" s="213"/>
      <c r="M102" s="213"/>
    </row>
    <row r="103" spans="1:13" ht="15" outlineLevel="1">
      <c r="A103" s="214" t="s">
        <v>122</v>
      </c>
      <c r="B103" s="253" t="s">
        <v>1906</v>
      </c>
      <c r="C103" s="244"/>
      <c r="D103" s="244"/>
      <c r="E103" s="235"/>
      <c r="F103" s="237">
        <f>IF($C$100=0,"",IF(C103="[for completion]","",C103/$C$100))</f>
        <v>0</v>
      </c>
      <c r="G103" s="237">
        <f>IF($D$100=0,"",IF(D103="[for completion]","",D103/$D$100))</f>
        <v>0</v>
      </c>
      <c r="H103" s="213"/>
      <c r="L103" s="213"/>
      <c r="M103" s="213"/>
    </row>
    <row r="104" spans="1:13" ht="15" outlineLevel="1">
      <c r="A104" s="214" t="s">
        <v>123</v>
      </c>
      <c r="B104" s="253" t="s">
        <v>93</v>
      </c>
      <c r="C104" s="244"/>
      <c r="D104" s="244"/>
      <c r="E104" s="235"/>
      <c r="F104" s="237">
        <f>IF($C$100=0,"",IF(C104="[for completion]","",C104/$C$100))</f>
        <v>0</v>
      </c>
      <c r="G104" s="237">
        <f>IF($D$100=0,"",IF(D104="[for completion]","",D104/$D$100))</f>
        <v>0</v>
      </c>
      <c r="H104" s="213"/>
      <c r="L104" s="213"/>
      <c r="M104" s="213"/>
    </row>
    <row r="105" spans="1:13" ht="15" outlineLevel="1">
      <c r="A105" s="214" t="s">
        <v>124</v>
      </c>
      <c r="B105" s="253" t="s">
        <v>1905</v>
      </c>
      <c r="C105" s="244"/>
      <c r="D105" s="244"/>
      <c r="E105" s="235"/>
      <c r="F105" s="237">
        <f>IF($C$100=0,"",IF(C105="[for completion]","",C105/$C$100))</f>
        <v>0</v>
      </c>
      <c r="G105" s="237">
        <f>IF($D$100=0,"",IF(D105="[for completion]","",D105/$D$100))</f>
        <v>0</v>
      </c>
      <c r="H105" s="213"/>
      <c r="L105" s="213"/>
      <c r="M105" s="213"/>
    </row>
    <row r="106" spans="1:13" ht="15" outlineLevel="1">
      <c r="A106" s="214" t="s">
        <v>125</v>
      </c>
      <c r="B106" s="253"/>
      <c r="C106" s="244"/>
      <c r="D106" s="244"/>
      <c r="E106" s="235"/>
      <c r="F106" s="237"/>
      <c r="G106" s="237"/>
      <c r="H106" s="213"/>
      <c r="L106" s="213"/>
      <c r="M106" s="213"/>
    </row>
    <row r="107" spans="1:13" ht="15" outlineLevel="1">
      <c r="A107" s="214" t="s">
        <v>126</v>
      </c>
      <c r="B107" s="253"/>
      <c r="C107" s="244"/>
      <c r="D107" s="244"/>
      <c r="E107" s="235"/>
      <c r="F107" s="237"/>
      <c r="G107" s="237"/>
      <c r="H107" s="213"/>
      <c r="L107" s="213"/>
      <c r="M107" s="213"/>
    </row>
    <row r="108" spans="1:13" ht="15" outlineLevel="1">
      <c r="A108" s="214" t="s">
        <v>127</v>
      </c>
      <c r="B108" s="239"/>
      <c r="C108" s="244"/>
      <c r="D108" s="244"/>
      <c r="E108" s="235"/>
      <c r="F108" s="237"/>
      <c r="G108" s="237"/>
      <c r="H108" s="213"/>
      <c r="L108" s="213"/>
      <c r="M108" s="213"/>
    </row>
    <row r="109" spans="1:13" ht="15" outlineLevel="1">
      <c r="A109" s="214" t="s">
        <v>128</v>
      </c>
      <c r="B109" s="253"/>
      <c r="C109" s="244"/>
      <c r="D109" s="244"/>
      <c r="E109" s="235"/>
      <c r="F109" s="237"/>
      <c r="G109" s="237"/>
      <c r="H109" s="213"/>
      <c r="L109" s="213"/>
      <c r="M109" s="213"/>
    </row>
    <row r="110" spans="1:13" ht="15" outlineLevel="1">
      <c r="A110" s="214" t="s">
        <v>129</v>
      </c>
      <c r="B110" s="253"/>
      <c r="C110" s="244"/>
      <c r="D110" s="244"/>
      <c r="E110" s="235"/>
      <c r="F110" s="237"/>
      <c r="G110" s="237"/>
      <c r="H110" s="213"/>
      <c r="L110" s="213"/>
      <c r="M110" s="213"/>
    </row>
    <row r="111" spans="1:13" ht="15" customHeight="1">
      <c r="A111" s="219"/>
      <c r="B111" s="220" t="s">
        <v>130</v>
      </c>
      <c r="C111" s="217" t="s">
        <v>131</v>
      </c>
      <c r="D111" s="217" t="s">
        <v>132</v>
      </c>
      <c r="E111" s="218"/>
      <c r="F111" s="217" t="s">
        <v>133</v>
      </c>
      <c r="G111" s="217" t="s">
        <v>134</v>
      </c>
      <c r="H111" s="213"/>
      <c r="L111" s="213"/>
      <c r="M111" s="213"/>
    </row>
    <row r="112" spans="1:14" s="250" customFormat="1" ht="15">
      <c r="A112" s="214" t="s">
        <v>135</v>
      </c>
      <c r="B112" s="235" t="s">
        <v>1</v>
      </c>
      <c r="C112" s="252">
        <v>2928.4897538800037</v>
      </c>
      <c r="D112" s="251">
        <f>C112</f>
        <v>2928.4897538800037</v>
      </c>
      <c r="E112" s="237"/>
      <c r="F112" s="237">
        <f>IF($C$129=0,"",IF(C112="[for completion]","",IF(C112="","",C112/$C$129)))</f>
        <v>1</v>
      </c>
      <c r="G112" s="237">
        <f>IF($D$129=0,"",IF(D112="[for completion]","",IF(D112="","",D112/$D$129)))</f>
        <v>1</v>
      </c>
      <c r="I112" s="214"/>
      <c r="J112" s="214"/>
      <c r="K112" s="214"/>
      <c r="L112" s="213" t="s">
        <v>1904</v>
      </c>
      <c r="M112" s="213"/>
      <c r="N112" s="213"/>
    </row>
    <row r="113" spans="1:14" s="250" customFormat="1" ht="15">
      <c r="A113" s="214" t="s">
        <v>137</v>
      </c>
      <c r="B113" s="235" t="s">
        <v>146</v>
      </c>
      <c r="C113" s="249">
        <v>0</v>
      </c>
      <c r="D113" s="249">
        <f>C113</f>
        <v>0</v>
      </c>
      <c r="E113" s="237"/>
      <c r="F113" s="237">
        <f>IF($C$129=0,"",IF(C113="[for completion]","",IF(C113="","",C113/$C$129)))</f>
        <v>0</v>
      </c>
      <c r="G113" s="237">
        <f>IF($D$129=0,"",IF(D113="[for completion]","",IF(D113="","",D113/$D$129)))</f>
        <v>0</v>
      </c>
      <c r="I113" s="214"/>
      <c r="J113" s="214"/>
      <c r="K113" s="214"/>
      <c r="L113" s="235" t="s">
        <v>146</v>
      </c>
      <c r="M113" s="213"/>
      <c r="N113" s="213"/>
    </row>
    <row r="114" spans="1:14" s="250" customFormat="1" ht="15">
      <c r="A114" s="214" t="s">
        <v>139</v>
      </c>
      <c r="B114" s="235" t="s">
        <v>150</v>
      </c>
      <c r="C114" s="249">
        <v>0</v>
      </c>
      <c r="D114" s="249">
        <f>C114</f>
        <v>0</v>
      </c>
      <c r="E114" s="237"/>
      <c r="F114" s="237">
        <f>IF($C$129=0,"",IF(C114="[for completion]","",IF(C114="","",C114/$C$129)))</f>
        <v>0</v>
      </c>
      <c r="G114" s="237">
        <f>IF($D$129=0,"",IF(D114="[for completion]","",IF(D114="","",D114/$D$129)))</f>
        <v>0</v>
      </c>
      <c r="I114" s="214"/>
      <c r="J114" s="214"/>
      <c r="K114" s="214"/>
      <c r="L114" s="235" t="s">
        <v>150</v>
      </c>
      <c r="M114" s="213"/>
      <c r="N114" s="213"/>
    </row>
    <row r="115" spans="1:14" s="250" customFormat="1" ht="15">
      <c r="A115" s="214" t="s">
        <v>141</v>
      </c>
      <c r="B115" s="235" t="s">
        <v>148</v>
      </c>
      <c r="C115" s="249">
        <v>0</v>
      </c>
      <c r="D115" s="249">
        <f>C115</f>
        <v>0</v>
      </c>
      <c r="E115" s="237"/>
      <c r="F115" s="237">
        <f>IF($C$129=0,"",IF(C115="[for completion]","",IF(C115="","",C115/$C$129)))</f>
        <v>0</v>
      </c>
      <c r="G115" s="237">
        <f>IF($D$129=0,"",IF(D115="[for completion]","",IF(D115="","",D115/$D$129)))</f>
        <v>0</v>
      </c>
      <c r="I115" s="214"/>
      <c r="J115" s="214"/>
      <c r="K115" s="214"/>
      <c r="L115" s="235" t="s">
        <v>148</v>
      </c>
      <c r="M115" s="213"/>
      <c r="N115" s="213"/>
    </row>
    <row r="116" spans="1:14" s="250" customFormat="1" ht="15">
      <c r="A116" s="214" t="s">
        <v>143</v>
      </c>
      <c r="B116" s="235" t="s">
        <v>144</v>
      </c>
      <c r="C116" s="249">
        <v>0</v>
      </c>
      <c r="D116" s="249">
        <f>C116</f>
        <v>0</v>
      </c>
      <c r="E116" s="237"/>
      <c r="F116" s="237">
        <f>IF($C$129=0,"",IF(C116="[for completion]","",IF(C116="","",C116/$C$129)))</f>
        <v>0</v>
      </c>
      <c r="G116" s="237">
        <f>IF($D$129=0,"",IF(D116="[for completion]","",IF(D116="","",D116/$D$129)))</f>
        <v>0</v>
      </c>
      <c r="I116" s="214"/>
      <c r="J116" s="214"/>
      <c r="K116" s="214"/>
      <c r="L116" s="235" t="s">
        <v>144</v>
      </c>
      <c r="M116" s="213"/>
      <c r="N116" s="213"/>
    </row>
    <row r="117" spans="1:14" s="250" customFormat="1" ht="15">
      <c r="A117" s="214" t="s">
        <v>145</v>
      </c>
      <c r="B117" s="235" t="s">
        <v>152</v>
      </c>
      <c r="C117" s="249">
        <v>0</v>
      </c>
      <c r="D117" s="249">
        <f>C117</f>
        <v>0</v>
      </c>
      <c r="E117" s="235"/>
      <c r="F117" s="237">
        <f>IF($C$129=0,"",IF(C117="[for completion]","",IF(C117="","",C117/$C$129)))</f>
        <v>0</v>
      </c>
      <c r="G117" s="237">
        <f>IF($D$129=0,"",IF(D117="[for completion]","",IF(D117="","",D117/$D$129)))</f>
        <v>0</v>
      </c>
      <c r="I117" s="214"/>
      <c r="J117" s="214"/>
      <c r="K117" s="214"/>
      <c r="L117" s="235" t="s">
        <v>152</v>
      </c>
      <c r="M117" s="213"/>
      <c r="N117" s="213"/>
    </row>
    <row r="118" spans="1:13" ht="15">
      <c r="A118" s="214" t="s">
        <v>147</v>
      </c>
      <c r="B118" s="235" t="s">
        <v>154</v>
      </c>
      <c r="C118" s="249">
        <v>0</v>
      </c>
      <c r="D118" s="249">
        <f>C118</f>
        <v>0</v>
      </c>
      <c r="E118" s="235"/>
      <c r="F118" s="237">
        <f>IF($C$129=0,"",IF(C118="[for completion]","",IF(C118="","",C118/$C$129)))</f>
        <v>0</v>
      </c>
      <c r="G118" s="237">
        <f>IF($D$129=0,"",IF(D118="[for completion]","",IF(D118="","",D118/$D$129)))</f>
        <v>0</v>
      </c>
      <c r="L118" s="235" t="s">
        <v>154</v>
      </c>
      <c r="M118" s="213"/>
    </row>
    <row r="119" spans="1:13" ht="15">
      <c r="A119" s="214" t="s">
        <v>149</v>
      </c>
      <c r="B119" s="235" t="s">
        <v>140</v>
      </c>
      <c r="C119" s="249">
        <v>0</v>
      </c>
      <c r="D119" s="249">
        <f>C119</f>
        <v>0</v>
      </c>
      <c r="E119" s="235"/>
      <c r="F119" s="237">
        <f>IF($C$129=0,"",IF(C119="[for completion]","",IF(C119="","",C119/$C$129)))</f>
        <v>0</v>
      </c>
      <c r="G119" s="237">
        <f>IF($D$129=0,"",IF(D119="[for completion]","",IF(D119="","",D119/$D$129)))</f>
        <v>0</v>
      </c>
      <c r="L119" s="235" t="s">
        <v>140</v>
      </c>
      <c r="M119" s="213"/>
    </row>
    <row r="120" spans="1:13" ht="15">
      <c r="A120" s="214" t="s">
        <v>151</v>
      </c>
      <c r="B120" s="235" t="s">
        <v>156</v>
      </c>
      <c r="C120" s="249">
        <v>0</v>
      </c>
      <c r="D120" s="249">
        <f>C120</f>
        <v>0</v>
      </c>
      <c r="E120" s="235"/>
      <c r="F120" s="237">
        <f>IF($C$129=0,"",IF(C120="[for completion]","",IF(C120="","",C120/$C$129)))</f>
        <v>0</v>
      </c>
      <c r="G120" s="237">
        <f>IF($D$129=0,"",IF(D120="[for completion]","",IF(D120="","",D120/$D$129)))</f>
        <v>0</v>
      </c>
      <c r="L120" s="235" t="s">
        <v>156</v>
      </c>
      <c r="M120" s="213"/>
    </row>
    <row r="121" spans="1:13" ht="15">
      <c r="A121" s="214" t="s">
        <v>153</v>
      </c>
      <c r="B121" s="235" t="s">
        <v>1901</v>
      </c>
      <c r="C121" s="249">
        <v>0</v>
      </c>
      <c r="D121" s="249">
        <f>C121</f>
        <v>0</v>
      </c>
      <c r="E121" s="235"/>
      <c r="F121" s="237">
        <f>IF($C$129=0,"",IF(C121="[for completion]","",IF(C121="","",C121/$C$129)))</f>
        <v>0</v>
      </c>
      <c r="G121" s="237">
        <f>IF($D$129=0,"",IF(D121="[for completion]","",IF(D121="","",D121/$D$129)))</f>
        <v>0</v>
      </c>
      <c r="L121" s="235"/>
      <c r="M121" s="213"/>
    </row>
    <row r="122" spans="1:13" ht="15">
      <c r="A122" s="214" t="s">
        <v>155</v>
      </c>
      <c r="B122" s="235" t="s">
        <v>158</v>
      </c>
      <c r="C122" s="249">
        <v>0</v>
      </c>
      <c r="D122" s="249">
        <f>C122</f>
        <v>0</v>
      </c>
      <c r="E122" s="235"/>
      <c r="F122" s="237">
        <f>IF($C$129=0,"",IF(C122="[for completion]","",IF(C122="","",C122/$C$129)))</f>
        <v>0</v>
      </c>
      <c r="G122" s="237">
        <f>IF($D$129=0,"",IF(D122="[for completion]","",IF(D122="","",D122/$D$129)))</f>
        <v>0</v>
      </c>
      <c r="L122" s="235" t="s">
        <v>158</v>
      </c>
      <c r="M122" s="213"/>
    </row>
    <row r="123" spans="1:13" ht="15">
      <c r="A123" s="214" t="s">
        <v>157</v>
      </c>
      <c r="B123" s="235" t="s">
        <v>142</v>
      </c>
      <c r="C123" s="249">
        <v>0</v>
      </c>
      <c r="D123" s="249">
        <f>C123</f>
        <v>0</v>
      </c>
      <c r="E123" s="235"/>
      <c r="F123" s="237">
        <f>IF($C$129=0,"",IF(C123="[for completion]","",IF(C123="","",C123/$C$129)))</f>
        <v>0</v>
      </c>
      <c r="G123" s="237">
        <f>IF($D$129=0,"",IF(D123="[for completion]","",IF(D123="","",D123/$D$129)))</f>
        <v>0</v>
      </c>
      <c r="L123" s="235" t="s">
        <v>142</v>
      </c>
      <c r="M123" s="213"/>
    </row>
    <row r="124" spans="1:13" ht="15">
      <c r="A124" s="214" t="s">
        <v>159</v>
      </c>
      <c r="B124" s="241" t="s">
        <v>1900</v>
      </c>
      <c r="C124" s="249">
        <v>0</v>
      </c>
      <c r="D124" s="249">
        <f>C124</f>
        <v>0</v>
      </c>
      <c r="E124" s="235"/>
      <c r="F124" s="237">
        <f>IF($C$129=0,"",IF(C124="[for completion]","",IF(C124="","",C124/$C$129)))</f>
        <v>0</v>
      </c>
      <c r="G124" s="237">
        <f>IF($D$129=0,"",IF(D124="[for completion]","",IF(D124="","",D124/$D$129)))</f>
        <v>0</v>
      </c>
      <c r="L124" s="241" t="s">
        <v>1900</v>
      </c>
      <c r="M124" s="213"/>
    </row>
    <row r="125" spans="1:13" ht="15">
      <c r="A125" s="214" t="s">
        <v>161</v>
      </c>
      <c r="B125" s="235" t="s">
        <v>160</v>
      </c>
      <c r="C125" s="249">
        <v>0</v>
      </c>
      <c r="D125" s="249">
        <f>C125</f>
        <v>0</v>
      </c>
      <c r="E125" s="235"/>
      <c r="F125" s="237">
        <f>IF($C$129=0,"",IF(C125="[for completion]","",IF(C125="","",C125/$C$129)))</f>
        <v>0</v>
      </c>
      <c r="G125" s="237">
        <f>IF($D$129=0,"",IF(D125="[for completion]","",IF(D125="","",D125/$D$129)))</f>
        <v>0</v>
      </c>
      <c r="L125" s="235" t="s">
        <v>160</v>
      </c>
      <c r="M125" s="213"/>
    </row>
    <row r="126" spans="1:13" ht="15">
      <c r="A126" s="214" t="s">
        <v>163</v>
      </c>
      <c r="B126" s="235" t="s">
        <v>162</v>
      </c>
      <c r="C126" s="249">
        <v>0</v>
      </c>
      <c r="D126" s="249">
        <f>C126</f>
        <v>0</v>
      </c>
      <c r="E126" s="235"/>
      <c r="F126" s="237">
        <f>IF($C$129=0,"",IF(C126="[for completion]","",IF(C126="","",C126/$C$129)))</f>
        <v>0</v>
      </c>
      <c r="G126" s="237">
        <f>IF($D$129=0,"",IF(D126="[for completion]","",IF(D126="","",D126/$D$129)))</f>
        <v>0</v>
      </c>
      <c r="H126" s="212"/>
      <c r="L126" s="235" t="s">
        <v>162</v>
      </c>
      <c r="M126" s="213"/>
    </row>
    <row r="127" spans="1:13" ht="15">
      <c r="A127" s="214" t="s">
        <v>164</v>
      </c>
      <c r="B127" s="235" t="s">
        <v>138</v>
      </c>
      <c r="C127" s="249">
        <v>0</v>
      </c>
      <c r="D127" s="249">
        <f>C127</f>
        <v>0</v>
      </c>
      <c r="E127" s="235"/>
      <c r="F127" s="237">
        <f>IF($C$129=0,"",IF(C127="[for completion]","",IF(C127="","",C127/$C$129)))</f>
        <v>0</v>
      </c>
      <c r="G127" s="237">
        <f>IF($D$129=0,"",IF(D127="[for completion]","",IF(D127="","",D127/$D$129)))</f>
        <v>0</v>
      </c>
      <c r="H127" s="213"/>
      <c r="L127" s="235" t="s">
        <v>138</v>
      </c>
      <c r="M127" s="213"/>
    </row>
    <row r="128" spans="1:13" ht="15">
      <c r="A128" s="214" t="s">
        <v>1903</v>
      </c>
      <c r="B128" s="235" t="s">
        <v>62</v>
      </c>
      <c r="C128" s="249">
        <v>0</v>
      </c>
      <c r="D128" s="249">
        <f>C128</f>
        <v>0</v>
      </c>
      <c r="E128" s="235"/>
      <c r="F128" s="237">
        <f>IF($C$129=0,"",IF(C128="[for completion]","",IF(C128="","",C128/$C$129)))</f>
        <v>0</v>
      </c>
      <c r="G128" s="237">
        <f>IF($D$129=0,"",IF(D128="[for completion]","",IF(D128="","",D128/$D$129)))</f>
        <v>0</v>
      </c>
      <c r="H128" s="213"/>
      <c r="L128" s="213"/>
      <c r="M128" s="213"/>
    </row>
    <row r="129" spans="1:13" ht="15">
      <c r="A129" s="214" t="s">
        <v>1902</v>
      </c>
      <c r="B129" s="239" t="s">
        <v>64</v>
      </c>
      <c r="C129" s="214">
        <f>SUM(C112:C128)</f>
        <v>2928.4897538800037</v>
      </c>
      <c r="D129" s="214">
        <f>SUM(D112:D128)</f>
        <v>2928.4897538800037</v>
      </c>
      <c r="E129" s="235"/>
      <c r="F129" s="231">
        <f>SUM(F112:F128)</f>
        <v>1</v>
      </c>
      <c r="G129" s="231">
        <f>SUM(G112:G128)</f>
        <v>1</v>
      </c>
      <c r="H129" s="213"/>
      <c r="L129" s="213"/>
      <c r="M129" s="213"/>
    </row>
    <row r="130" spans="1:13" ht="15" outlineLevel="1">
      <c r="A130" s="214" t="s">
        <v>165</v>
      </c>
      <c r="B130" s="215" t="s">
        <v>166</v>
      </c>
      <c r="E130" s="235"/>
      <c r="F130" s="237">
        <f>IF($C$129=0,"",IF(C130="[for completion]","",IF(C130="","",C130/$C$129)))</f>
      </c>
      <c r="G130" s="237">
        <f>IF($D$129=0,"",IF(D130="[for completion]","",IF(D130="","",D130/$D$129)))</f>
      </c>
      <c r="H130" s="213"/>
      <c r="L130" s="213"/>
      <c r="M130" s="213"/>
    </row>
    <row r="131" spans="1:13" ht="15" outlineLevel="1">
      <c r="A131" s="214" t="s">
        <v>167</v>
      </c>
      <c r="B131" s="215" t="s">
        <v>166</v>
      </c>
      <c r="E131" s="235"/>
      <c r="F131" s="237">
        <f>IF($C$129=0,"",IF(C131="[for completion]","",C131/$C$129))</f>
        <v>0</v>
      </c>
      <c r="G131" s="237">
        <f>IF($D$129=0,"",IF(D131="[for completion]","",D131/$D$129))</f>
        <v>0</v>
      </c>
      <c r="H131" s="213"/>
      <c r="L131" s="213"/>
      <c r="M131" s="213"/>
    </row>
    <row r="132" spans="1:13" ht="15" outlineLevel="1">
      <c r="A132" s="214" t="s">
        <v>168</v>
      </c>
      <c r="B132" s="215" t="s">
        <v>166</v>
      </c>
      <c r="E132" s="235"/>
      <c r="F132" s="237">
        <f>IF($C$129=0,"",IF(C132="[for completion]","",C132/$C$129))</f>
        <v>0</v>
      </c>
      <c r="G132" s="237">
        <f>IF($D$129=0,"",IF(D132="[for completion]","",D132/$D$129))</f>
        <v>0</v>
      </c>
      <c r="H132" s="213"/>
      <c r="L132" s="213"/>
      <c r="M132" s="213"/>
    </row>
    <row r="133" spans="1:13" ht="15" outlineLevel="1">
      <c r="A133" s="214" t="s">
        <v>169</v>
      </c>
      <c r="B133" s="215" t="s">
        <v>166</v>
      </c>
      <c r="E133" s="235"/>
      <c r="F133" s="237">
        <f>IF($C$129=0,"",IF(C133="[for completion]","",C133/$C$129))</f>
        <v>0</v>
      </c>
      <c r="G133" s="237">
        <f>IF($D$129=0,"",IF(D133="[for completion]","",D133/$D$129))</f>
        <v>0</v>
      </c>
      <c r="H133" s="213"/>
      <c r="L133" s="213"/>
      <c r="M133" s="213"/>
    </row>
    <row r="134" spans="1:13" ht="15" outlineLevel="1">
      <c r="A134" s="214" t="s">
        <v>170</v>
      </c>
      <c r="B134" s="215" t="s">
        <v>166</v>
      </c>
      <c r="E134" s="235"/>
      <c r="F134" s="237">
        <f>IF($C$129=0,"",IF(C134="[for completion]","",C134/$C$129))</f>
        <v>0</v>
      </c>
      <c r="G134" s="237">
        <f>IF($D$129=0,"",IF(D134="[for completion]","",D134/$D$129))</f>
        <v>0</v>
      </c>
      <c r="H134" s="213"/>
      <c r="L134" s="213"/>
      <c r="M134" s="213"/>
    </row>
    <row r="135" spans="1:13" ht="15" outlineLevel="1">
      <c r="A135" s="214" t="s">
        <v>171</v>
      </c>
      <c r="B135" s="215" t="s">
        <v>166</v>
      </c>
      <c r="E135" s="235"/>
      <c r="F135" s="237">
        <f>IF($C$129=0,"",IF(C135="[for completion]","",C135/$C$129))</f>
        <v>0</v>
      </c>
      <c r="G135" s="237">
        <f>IF($D$129=0,"",IF(D135="[for completion]","",D135/$D$129))</f>
        <v>0</v>
      </c>
      <c r="H135" s="213"/>
      <c r="L135" s="213"/>
      <c r="M135" s="213"/>
    </row>
    <row r="136" spans="1:13" ht="15" outlineLevel="1">
      <c r="A136" s="214" t="s">
        <v>172</v>
      </c>
      <c r="B136" s="215" t="s">
        <v>166</v>
      </c>
      <c r="E136" s="235"/>
      <c r="F136" s="237">
        <f>IF($C$129=0,"",IF(C136="[for completion]","",C136/$C$129))</f>
        <v>0</v>
      </c>
      <c r="G136" s="237">
        <f>IF($D$129=0,"",IF(D136="[for completion]","",D136/$D$129))</f>
        <v>0</v>
      </c>
      <c r="H136" s="213"/>
      <c r="L136" s="213"/>
      <c r="M136" s="213"/>
    </row>
    <row r="137" spans="1:13" ht="15" customHeight="1">
      <c r="A137" s="219"/>
      <c r="B137" s="220" t="s">
        <v>173</v>
      </c>
      <c r="C137" s="217" t="s">
        <v>131</v>
      </c>
      <c r="D137" s="217" t="s">
        <v>132</v>
      </c>
      <c r="E137" s="218"/>
      <c r="F137" s="217" t="s">
        <v>133</v>
      </c>
      <c r="G137" s="217" t="s">
        <v>134</v>
      </c>
      <c r="H137" s="213"/>
      <c r="L137" s="213"/>
      <c r="M137" s="213"/>
    </row>
    <row r="138" spans="1:14" s="250" customFormat="1" ht="15">
      <c r="A138" s="214" t="s">
        <v>174</v>
      </c>
      <c r="B138" s="235" t="s">
        <v>1</v>
      </c>
      <c r="C138" s="249">
        <v>2250</v>
      </c>
      <c r="D138" s="251">
        <f>C138</f>
        <v>2250</v>
      </c>
      <c r="E138" s="237"/>
      <c r="F138" s="237">
        <f>IF($C$155=0,"",IF(C138="[for completion]","",IF(C138="","",C138/$C$155)))</f>
        <v>1</v>
      </c>
      <c r="G138" s="237">
        <f>IF($D$155=0,"",IF(D138="[for completion]","",IF(D138="","",D138/$D$155)))</f>
        <v>1</v>
      </c>
      <c r="H138" s="213"/>
      <c r="I138" s="214"/>
      <c r="J138" s="214"/>
      <c r="K138" s="214"/>
      <c r="L138" s="213"/>
      <c r="M138" s="213"/>
      <c r="N138" s="213"/>
    </row>
    <row r="139" spans="1:14" s="250" customFormat="1" ht="15">
      <c r="A139" s="214" t="s">
        <v>175</v>
      </c>
      <c r="B139" s="235" t="s">
        <v>146</v>
      </c>
      <c r="C139" s="249">
        <v>0</v>
      </c>
      <c r="D139" s="249">
        <f>C139</f>
        <v>0</v>
      </c>
      <c r="E139" s="237"/>
      <c r="F139" s="237">
        <f>IF($C$155=0,"",IF(C139="[for completion]","",IF(C139="","",C139/$C$155)))</f>
        <v>0</v>
      </c>
      <c r="G139" s="237">
        <f>IF($D$155=0,"",IF(D139="[for completion]","",IF(D139="","",D139/$D$155)))</f>
        <v>0</v>
      </c>
      <c r="H139" s="213"/>
      <c r="I139" s="214"/>
      <c r="J139" s="214"/>
      <c r="K139" s="214"/>
      <c r="L139" s="213"/>
      <c r="M139" s="213"/>
      <c r="N139" s="213"/>
    </row>
    <row r="140" spans="1:14" s="250" customFormat="1" ht="15">
      <c r="A140" s="214" t="s">
        <v>176</v>
      </c>
      <c r="B140" s="235" t="s">
        <v>150</v>
      </c>
      <c r="C140" s="249">
        <v>0</v>
      </c>
      <c r="D140" s="249">
        <f>C140</f>
        <v>0</v>
      </c>
      <c r="E140" s="237"/>
      <c r="F140" s="237">
        <f>IF($C$155=0,"",IF(C140="[for completion]","",IF(C140="","",C140/$C$155)))</f>
        <v>0</v>
      </c>
      <c r="G140" s="237">
        <f>IF($D$155=0,"",IF(D140="[for completion]","",IF(D140="","",D140/$D$155)))</f>
        <v>0</v>
      </c>
      <c r="H140" s="213"/>
      <c r="I140" s="214"/>
      <c r="J140" s="214"/>
      <c r="K140" s="214"/>
      <c r="L140" s="213"/>
      <c r="M140" s="213"/>
      <c r="N140" s="213"/>
    </row>
    <row r="141" spans="1:14" s="250" customFormat="1" ht="15">
      <c r="A141" s="214" t="s">
        <v>177</v>
      </c>
      <c r="B141" s="235" t="s">
        <v>148</v>
      </c>
      <c r="C141" s="249">
        <v>0</v>
      </c>
      <c r="D141" s="249">
        <f>C141</f>
        <v>0</v>
      </c>
      <c r="E141" s="237"/>
      <c r="F141" s="237">
        <f>IF($C$155=0,"",IF(C141="[for completion]","",IF(C141="","",C141/$C$155)))</f>
        <v>0</v>
      </c>
      <c r="G141" s="237">
        <f>IF($D$155=0,"",IF(D141="[for completion]","",IF(D141="","",D141/$D$155)))</f>
        <v>0</v>
      </c>
      <c r="H141" s="213"/>
      <c r="I141" s="214"/>
      <c r="J141" s="214"/>
      <c r="K141" s="214"/>
      <c r="L141" s="213"/>
      <c r="M141" s="213"/>
      <c r="N141" s="213"/>
    </row>
    <row r="142" spans="1:14" s="250" customFormat="1" ht="15">
      <c r="A142" s="214" t="s">
        <v>178</v>
      </c>
      <c r="B142" s="235" t="s">
        <v>144</v>
      </c>
      <c r="C142" s="249">
        <v>0</v>
      </c>
      <c r="D142" s="249">
        <f>C142</f>
        <v>0</v>
      </c>
      <c r="E142" s="237"/>
      <c r="F142" s="237">
        <f>IF($C$155=0,"",IF(C142="[for completion]","",IF(C142="","",C142/$C$155)))</f>
        <v>0</v>
      </c>
      <c r="G142" s="237">
        <f>IF($D$155=0,"",IF(D142="[for completion]","",IF(D142="","",D142/$D$155)))</f>
        <v>0</v>
      </c>
      <c r="H142" s="213"/>
      <c r="I142" s="214"/>
      <c r="J142" s="214"/>
      <c r="K142" s="214"/>
      <c r="L142" s="213"/>
      <c r="M142" s="213"/>
      <c r="N142" s="213"/>
    </row>
    <row r="143" spans="1:14" s="250" customFormat="1" ht="15">
      <c r="A143" s="214" t="s">
        <v>179</v>
      </c>
      <c r="B143" s="235" t="s">
        <v>152</v>
      </c>
      <c r="C143" s="249">
        <v>0</v>
      </c>
      <c r="D143" s="249">
        <f>C143</f>
        <v>0</v>
      </c>
      <c r="E143" s="235"/>
      <c r="F143" s="237">
        <f>IF($C$155=0,"",IF(C143="[for completion]","",IF(C143="","",C143/$C$155)))</f>
        <v>0</v>
      </c>
      <c r="G143" s="237">
        <f>IF($D$155=0,"",IF(D143="[for completion]","",IF(D143="","",D143/$D$155)))</f>
        <v>0</v>
      </c>
      <c r="H143" s="213"/>
      <c r="I143" s="214"/>
      <c r="J143" s="214"/>
      <c r="K143" s="214"/>
      <c r="L143" s="213"/>
      <c r="M143" s="213"/>
      <c r="N143" s="213"/>
    </row>
    <row r="144" spans="1:13" ht="15">
      <c r="A144" s="214" t="s">
        <v>180</v>
      </c>
      <c r="B144" s="235" t="s">
        <v>154</v>
      </c>
      <c r="C144" s="249">
        <v>0</v>
      </c>
      <c r="D144" s="249">
        <f>C144</f>
        <v>0</v>
      </c>
      <c r="E144" s="235"/>
      <c r="F144" s="237">
        <f>IF($C$155=0,"",IF(C144="[for completion]","",IF(C144="","",C144/$C$155)))</f>
        <v>0</v>
      </c>
      <c r="G144" s="237">
        <f>IF($D$155=0,"",IF(D144="[for completion]","",IF(D144="","",D144/$D$155)))</f>
        <v>0</v>
      </c>
      <c r="H144" s="213"/>
      <c r="L144" s="213"/>
      <c r="M144" s="213"/>
    </row>
    <row r="145" spans="1:13" ht="15">
      <c r="A145" s="214" t="s">
        <v>181</v>
      </c>
      <c r="B145" s="235" t="s">
        <v>140</v>
      </c>
      <c r="C145" s="249">
        <v>0</v>
      </c>
      <c r="D145" s="249">
        <f>C145</f>
        <v>0</v>
      </c>
      <c r="E145" s="235"/>
      <c r="F145" s="237">
        <f>IF($C$155=0,"",IF(C145="[for completion]","",IF(C145="","",C145/$C$155)))</f>
        <v>0</v>
      </c>
      <c r="G145" s="237">
        <f>IF($D$155=0,"",IF(D145="[for completion]","",IF(D145="","",D145/$D$155)))</f>
        <v>0</v>
      </c>
      <c r="H145" s="213"/>
      <c r="L145" s="213"/>
      <c r="M145" s="213"/>
    </row>
    <row r="146" spans="1:13" ht="15">
      <c r="A146" s="214" t="s">
        <v>182</v>
      </c>
      <c r="B146" s="235" t="s">
        <v>156</v>
      </c>
      <c r="C146" s="249">
        <v>0</v>
      </c>
      <c r="D146" s="249">
        <f>C146</f>
        <v>0</v>
      </c>
      <c r="E146" s="235"/>
      <c r="F146" s="237">
        <f>IF($C$155=0,"",IF(C146="[for completion]","",IF(C146="","",C146/$C$155)))</f>
        <v>0</v>
      </c>
      <c r="G146" s="237">
        <f>IF($D$155=0,"",IF(D146="[for completion]","",IF(D146="","",D146/$D$155)))</f>
        <v>0</v>
      </c>
      <c r="H146" s="213"/>
      <c r="L146" s="213"/>
      <c r="M146" s="213"/>
    </row>
    <row r="147" spans="1:13" ht="15">
      <c r="A147" s="214" t="s">
        <v>183</v>
      </c>
      <c r="B147" s="235" t="s">
        <v>1901</v>
      </c>
      <c r="C147" s="249">
        <v>0</v>
      </c>
      <c r="D147" s="249">
        <f>C147</f>
        <v>0</v>
      </c>
      <c r="E147" s="235"/>
      <c r="F147" s="237">
        <f>IF($C$155=0,"",IF(C147="[for completion]","",IF(C147="","",C147/$C$155)))</f>
        <v>0</v>
      </c>
      <c r="G147" s="237">
        <f>IF($D$155=0,"",IF(D147="[for completion]","",IF(D147="","",D147/$D$155)))</f>
        <v>0</v>
      </c>
      <c r="H147" s="213"/>
      <c r="L147" s="213"/>
      <c r="M147" s="213"/>
    </row>
    <row r="148" spans="1:13" ht="15">
      <c r="A148" s="214" t="s">
        <v>184</v>
      </c>
      <c r="B148" s="235" t="s">
        <v>158</v>
      </c>
      <c r="C148" s="249">
        <v>0</v>
      </c>
      <c r="D148" s="249">
        <f>C148</f>
        <v>0</v>
      </c>
      <c r="E148" s="235"/>
      <c r="F148" s="237">
        <f>IF($C$155=0,"",IF(C148="[for completion]","",IF(C148="","",C148/$C$155)))</f>
        <v>0</v>
      </c>
      <c r="G148" s="237">
        <f>IF($D$155=0,"",IF(D148="[for completion]","",IF(D148="","",D148/$D$155)))</f>
        <v>0</v>
      </c>
      <c r="H148" s="213"/>
      <c r="L148" s="213"/>
      <c r="M148" s="213"/>
    </row>
    <row r="149" spans="1:13" ht="15">
      <c r="A149" s="214" t="s">
        <v>185</v>
      </c>
      <c r="B149" s="235" t="s">
        <v>142</v>
      </c>
      <c r="C149" s="249">
        <v>0</v>
      </c>
      <c r="D149" s="249">
        <f>C149</f>
        <v>0</v>
      </c>
      <c r="E149" s="235"/>
      <c r="F149" s="237">
        <f>IF($C$155=0,"",IF(C149="[for completion]","",IF(C149="","",C149/$C$155)))</f>
        <v>0</v>
      </c>
      <c r="G149" s="237">
        <f>IF($D$155=0,"",IF(D149="[for completion]","",IF(D149="","",D149/$D$155)))</f>
        <v>0</v>
      </c>
      <c r="H149" s="213"/>
      <c r="L149" s="213"/>
      <c r="M149" s="213"/>
    </row>
    <row r="150" spans="1:13" ht="15">
      <c r="A150" s="214" t="s">
        <v>186</v>
      </c>
      <c r="B150" s="241" t="s">
        <v>1900</v>
      </c>
      <c r="C150" s="249">
        <v>0</v>
      </c>
      <c r="D150" s="249">
        <f>C150</f>
        <v>0</v>
      </c>
      <c r="E150" s="235"/>
      <c r="F150" s="237">
        <f>IF($C$155=0,"",IF(C150="[for completion]","",IF(C150="","",C150/$C$155)))</f>
        <v>0</v>
      </c>
      <c r="G150" s="237">
        <f>IF($D$155=0,"",IF(D150="[for completion]","",IF(D150="","",D150/$D$155)))</f>
        <v>0</v>
      </c>
      <c r="H150" s="213"/>
      <c r="L150" s="213"/>
      <c r="M150" s="213"/>
    </row>
    <row r="151" spans="1:13" ht="15">
      <c r="A151" s="214" t="s">
        <v>187</v>
      </c>
      <c r="B151" s="235" t="s">
        <v>160</v>
      </c>
      <c r="C151" s="249">
        <v>0</v>
      </c>
      <c r="D151" s="249">
        <f>C151</f>
        <v>0</v>
      </c>
      <c r="E151" s="235"/>
      <c r="F151" s="237">
        <f>IF($C$155=0,"",IF(C151="[for completion]","",IF(C151="","",C151/$C$155)))</f>
        <v>0</v>
      </c>
      <c r="G151" s="237">
        <f>IF($D$155=0,"",IF(D151="[for completion]","",IF(D151="","",D151/$D$155)))</f>
        <v>0</v>
      </c>
      <c r="H151" s="213"/>
      <c r="L151" s="213"/>
      <c r="M151" s="213"/>
    </row>
    <row r="152" spans="1:13" ht="15">
      <c r="A152" s="214" t="s">
        <v>188</v>
      </c>
      <c r="B152" s="235" t="s">
        <v>162</v>
      </c>
      <c r="C152" s="249">
        <v>0</v>
      </c>
      <c r="D152" s="249">
        <f>C152</f>
        <v>0</v>
      </c>
      <c r="E152" s="235"/>
      <c r="F152" s="237">
        <f>IF($C$155=0,"",IF(C152="[for completion]","",IF(C152="","",C152/$C$155)))</f>
        <v>0</v>
      </c>
      <c r="G152" s="237">
        <f>IF($D$155=0,"",IF(D152="[for completion]","",IF(D152="","",D152/$D$155)))</f>
        <v>0</v>
      </c>
      <c r="H152" s="213"/>
      <c r="L152" s="213"/>
      <c r="M152" s="213"/>
    </row>
    <row r="153" spans="1:13" ht="15">
      <c r="A153" s="214" t="s">
        <v>189</v>
      </c>
      <c r="B153" s="235" t="s">
        <v>138</v>
      </c>
      <c r="C153" s="249">
        <v>0</v>
      </c>
      <c r="D153" s="249">
        <f>C153</f>
        <v>0</v>
      </c>
      <c r="E153" s="235"/>
      <c r="F153" s="237">
        <f>IF($C$155=0,"",IF(C153="[for completion]","",IF(C153="","",C153/$C$155)))</f>
        <v>0</v>
      </c>
      <c r="G153" s="237">
        <f>IF($D$155=0,"",IF(D153="[for completion]","",IF(D153="","",D153/$D$155)))</f>
        <v>0</v>
      </c>
      <c r="H153" s="213"/>
      <c r="L153" s="213"/>
      <c r="M153" s="213"/>
    </row>
    <row r="154" spans="1:13" ht="15">
      <c r="A154" s="214" t="s">
        <v>1899</v>
      </c>
      <c r="B154" s="235" t="s">
        <v>62</v>
      </c>
      <c r="C154" s="249">
        <v>0</v>
      </c>
      <c r="D154" s="249">
        <f>C154</f>
        <v>0</v>
      </c>
      <c r="E154" s="235"/>
      <c r="F154" s="237">
        <f>IF($C$155=0,"",IF(C154="[for completion]","",IF(C154="","",C154/$C$155)))</f>
        <v>0</v>
      </c>
      <c r="G154" s="237">
        <f>IF($D$155=0,"",IF(D154="[for completion]","",IF(D154="","",D154/$D$155)))</f>
        <v>0</v>
      </c>
      <c r="H154" s="213"/>
      <c r="L154" s="213"/>
      <c r="M154" s="213"/>
    </row>
    <row r="155" spans="1:13" ht="15">
      <c r="A155" s="214" t="s">
        <v>1898</v>
      </c>
      <c r="B155" s="239" t="s">
        <v>64</v>
      </c>
      <c r="C155" s="214">
        <f>SUM(C138:C154)</f>
        <v>2250</v>
      </c>
      <c r="D155" s="214">
        <f>SUM(D138:D154)</f>
        <v>2250</v>
      </c>
      <c r="E155" s="235"/>
      <c r="F155" s="231">
        <f>SUM(F138:F154)</f>
        <v>1</v>
      </c>
      <c r="G155" s="231">
        <f>SUM(G138:G154)</f>
        <v>1</v>
      </c>
      <c r="H155" s="213"/>
      <c r="L155" s="213"/>
      <c r="M155" s="213"/>
    </row>
    <row r="156" spans="1:13" ht="15" outlineLevel="1">
      <c r="A156" s="214" t="s">
        <v>190</v>
      </c>
      <c r="B156" s="215" t="s">
        <v>166</v>
      </c>
      <c r="E156" s="235"/>
      <c r="F156" s="237">
        <f>IF($C$155=0,"",IF(C156="[for completion]","",IF(C156="","",C156/$C$155)))</f>
      </c>
      <c r="G156" s="237">
        <f>IF($D$155=0,"",IF(D156="[for completion]","",IF(D156="","",D156/$D$155)))</f>
      </c>
      <c r="H156" s="213"/>
      <c r="L156" s="213"/>
      <c r="M156" s="213"/>
    </row>
    <row r="157" spans="1:13" ht="15" outlineLevel="1">
      <c r="A157" s="214" t="s">
        <v>191</v>
      </c>
      <c r="B157" s="215" t="s">
        <v>166</v>
      </c>
      <c r="E157" s="235"/>
      <c r="F157" s="237">
        <f>IF($C$155=0,"",IF(C157="[for completion]","",IF(C157="","",C157/$C$155)))</f>
      </c>
      <c r="G157" s="237">
        <f>IF($D$155=0,"",IF(D157="[for completion]","",IF(D157="","",D157/$D$155)))</f>
      </c>
      <c r="H157" s="213"/>
      <c r="L157" s="213"/>
      <c r="M157" s="213"/>
    </row>
    <row r="158" spans="1:13" ht="15" outlineLevel="1">
      <c r="A158" s="214" t="s">
        <v>192</v>
      </c>
      <c r="B158" s="215" t="s">
        <v>166</v>
      </c>
      <c r="E158" s="235"/>
      <c r="F158" s="237">
        <f>IF($C$155=0,"",IF(C158="[for completion]","",IF(C158="","",C158/$C$155)))</f>
      </c>
      <c r="G158" s="237">
        <f>IF($D$155=0,"",IF(D158="[for completion]","",IF(D158="","",D158/$D$155)))</f>
      </c>
      <c r="H158" s="213"/>
      <c r="L158" s="213"/>
      <c r="M158" s="213"/>
    </row>
    <row r="159" spans="1:13" ht="15" outlineLevel="1">
      <c r="A159" s="214" t="s">
        <v>193</v>
      </c>
      <c r="B159" s="215" t="s">
        <v>166</v>
      </c>
      <c r="E159" s="235"/>
      <c r="F159" s="237">
        <f>IF($C$155=0,"",IF(C159="[for completion]","",IF(C159="","",C159/$C$155)))</f>
      </c>
      <c r="G159" s="237">
        <f>IF($D$155=0,"",IF(D159="[for completion]","",IF(D159="","",D159/$D$155)))</f>
      </c>
      <c r="H159" s="213"/>
      <c r="L159" s="213"/>
      <c r="M159" s="213"/>
    </row>
    <row r="160" spans="1:13" ht="15" outlineLevel="1">
      <c r="A160" s="214" t="s">
        <v>1897</v>
      </c>
      <c r="B160" s="215" t="s">
        <v>166</v>
      </c>
      <c r="E160" s="235"/>
      <c r="F160" s="237">
        <f>IF($C$155=0,"",IF(C160="[for completion]","",IF(C160="","",C160/$C$155)))</f>
      </c>
      <c r="G160" s="237">
        <f>IF($D$155=0,"",IF(D160="[for completion]","",IF(D160="","",D160/$D$155)))</f>
      </c>
      <c r="H160" s="213"/>
      <c r="L160" s="213"/>
      <c r="M160" s="213"/>
    </row>
    <row r="161" spans="1:13" ht="15" outlineLevel="1">
      <c r="A161" s="214" t="s">
        <v>194</v>
      </c>
      <c r="B161" s="215" t="s">
        <v>166</v>
      </c>
      <c r="E161" s="235"/>
      <c r="F161" s="237">
        <f>IF($C$155=0,"",IF(C161="[for completion]","",IF(C161="","",C161/$C$155)))</f>
      </c>
      <c r="G161" s="237">
        <f>IF($D$155=0,"",IF(D161="[for completion]","",IF(D161="","",D161/$D$155)))</f>
      </c>
      <c r="H161" s="213"/>
      <c r="L161" s="213"/>
      <c r="M161" s="213"/>
    </row>
    <row r="162" spans="1:13" ht="15" outlineLevel="1">
      <c r="A162" s="214" t="s">
        <v>195</v>
      </c>
      <c r="B162" s="215" t="s">
        <v>166</v>
      </c>
      <c r="E162" s="235"/>
      <c r="F162" s="237">
        <f>IF($C$155=0,"",IF(C162="[for completion]","",IF(C162="","",C162/$C$155)))</f>
      </c>
      <c r="G162" s="237">
        <f>IF($D$155=0,"",IF(D162="[for completion]","",IF(D162="","",D162/$D$155)))</f>
      </c>
      <c r="H162" s="213"/>
      <c r="L162" s="213"/>
      <c r="M162" s="213"/>
    </row>
    <row r="163" spans="1:13" ht="15" customHeight="1">
      <c r="A163" s="219"/>
      <c r="B163" s="220" t="s">
        <v>196</v>
      </c>
      <c r="C163" s="248" t="s">
        <v>131</v>
      </c>
      <c r="D163" s="248" t="s">
        <v>132</v>
      </c>
      <c r="E163" s="218"/>
      <c r="F163" s="248" t="s">
        <v>133</v>
      </c>
      <c r="G163" s="248" t="s">
        <v>134</v>
      </c>
      <c r="H163" s="213"/>
      <c r="L163" s="213"/>
      <c r="M163" s="213"/>
    </row>
    <row r="164" spans="1:13" ht="15">
      <c r="A164" s="214" t="s">
        <v>197</v>
      </c>
      <c r="B164" s="213" t="s">
        <v>198</v>
      </c>
      <c r="C164" s="214">
        <v>2250</v>
      </c>
      <c r="D164" s="214">
        <f>C164</f>
        <v>2250</v>
      </c>
      <c r="E164" s="238"/>
      <c r="F164" s="237">
        <f>IF($C$167=0,"",IF(C164="[for completion]","",IF(C164="","",C164/$C$167)))</f>
        <v>1</v>
      </c>
      <c r="G164" s="237">
        <f>IF($D$167=0,"",IF(D164="[for completion]","",IF(D164="","",D164/$D$167)))</f>
        <v>1</v>
      </c>
      <c r="H164" s="213"/>
      <c r="L164" s="213"/>
      <c r="M164" s="213"/>
    </row>
    <row r="165" spans="1:13" ht="15">
      <c r="A165" s="214" t="s">
        <v>199</v>
      </c>
      <c r="B165" s="213" t="s">
        <v>200</v>
      </c>
      <c r="C165" s="240">
        <v>0</v>
      </c>
      <c r="D165" s="240">
        <f>C165</f>
        <v>0</v>
      </c>
      <c r="E165" s="238"/>
      <c r="F165" s="237">
        <f>IF($C$167=0,"",IF(C165="[for completion]","",IF(C165="","",C165/$C$167)))</f>
        <v>0</v>
      </c>
      <c r="G165" s="237">
        <f>IF($D$167=0,"",IF(D165="[for completion]","",IF(D165="","",D165/$D$167)))</f>
        <v>0</v>
      </c>
      <c r="H165" s="213"/>
      <c r="L165" s="213"/>
      <c r="M165" s="213"/>
    </row>
    <row r="166" spans="1:13" ht="15">
      <c r="A166" s="214" t="s">
        <v>201</v>
      </c>
      <c r="B166" s="213" t="s">
        <v>62</v>
      </c>
      <c r="C166" s="240">
        <v>0</v>
      </c>
      <c r="D166" s="240">
        <f>C166</f>
        <v>0</v>
      </c>
      <c r="E166" s="238"/>
      <c r="F166" s="237">
        <f>IF($C$167=0,"",IF(C166="[for completion]","",IF(C166="","",C166/$C$167)))</f>
        <v>0</v>
      </c>
      <c r="G166" s="237">
        <f>IF($D$167=0,"",IF(D166="[for completion]","",IF(D166="","",D166/$D$167)))</f>
        <v>0</v>
      </c>
      <c r="H166" s="213"/>
      <c r="L166" s="213"/>
      <c r="M166" s="213"/>
    </row>
    <row r="167" spans="1:13" ht="15">
      <c r="A167" s="214" t="s">
        <v>202</v>
      </c>
      <c r="B167" s="247" t="s">
        <v>64</v>
      </c>
      <c r="C167" s="213">
        <f>SUM(C164:C166)</f>
        <v>2250</v>
      </c>
      <c r="D167" s="213">
        <f>SUM(D164:D166)</f>
        <v>2250</v>
      </c>
      <c r="E167" s="238"/>
      <c r="F167" s="238">
        <f>SUM(F164:F166)</f>
        <v>1</v>
      </c>
      <c r="G167" s="238">
        <f>SUM(G164:G166)</f>
        <v>1</v>
      </c>
      <c r="H167" s="213"/>
      <c r="L167" s="213"/>
      <c r="M167" s="213"/>
    </row>
    <row r="168" spans="1:13" ht="15" outlineLevel="1">
      <c r="A168" s="214" t="s">
        <v>203</v>
      </c>
      <c r="B168" s="247"/>
      <c r="C168" s="213"/>
      <c r="D168" s="213"/>
      <c r="E168" s="238"/>
      <c r="F168" s="238"/>
      <c r="G168" s="241"/>
      <c r="H168" s="213"/>
      <c r="L168" s="213"/>
      <c r="M168" s="213"/>
    </row>
    <row r="169" spans="1:13" ht="15" outlineLevel="1">
      <c r="A169" s="214" t="s">
        <v>204</v>
      </c>
      <c r="B169" s="247"/>
      <c r="C169" s="213"/>
      <c r="D169" s="213"/>
      <c r="E169" s="238"/>
      <c r="F169" s="238"/>
      <c r="G169" s="241"/>
      <c r="H169" s="213"/>
      <c r="L169" s="213"/>
      <c r="M169" s="213"/>
    </row>
    <row r="170" spans="1:13" ht="15" outlineLevel="1">
      <c r="A170" s="214" t="s">
        <v>205</v>
      </c>
      <c r="B170" s="247"/>
      <c r="C170" s="213"/>
      <c r="D170" s="213"/>
      <c r="E170" s="238"/>
      <c r="F170" s="238"/>
      <c r="G170" s="241"/>
      <c r="H170" s="213"/>
      <c r="L170" s="213"/>
      <c r="M170" s="213"/>
    </row>
    <row r="171" spans="1:13" ht="15" outlineLevel="1">
      <c r="A171" s="214" t="s">
        <v>206</v>
      </c>
      <c r="B171" s="247"/>
      <c r="C171" s="213"/>
      <c r="D171" s="213"/>
      <c r="E171" s="238"/>
      <c r="F171" s="238"/>
      <c r="G171" s="241"/>
      <c r="H171" s="213"/>
      <c r="L171" s="213"/>
      <c r="M171" s="213"/>
    </row>
    <row r="172" spans="1:13" ht="15" outlineLevel="1">
      <c r="A172" s="214" t="s">
        <v>207</v>
      </c>
      <c r="B172" s="247"/>
      <c r="C172" s="213"/>
      <c r="D172" s="213"/>
      <c r="E172" s="238"/>
      <c r="F172" s="238"/>
      <c r="G172" s="241"/>
      <c r="H172" s="213"/>
      <c r="L172" s="213"/>
      <c r="M172" s="213"/>
    </row>
    <row r="173" spans="1:13" ht="15" customHeight="1">
      <c r="A173" s="219"/>
      <c r="B173" s="220" t="s">
        <v>208</v>
      </c>
      <c r="C173" s="219" t="s">
        <v>50</v>
      </c>
      <c r="D173" s="219"/>
      <c r="E173" s="218"/>
      <c r="F173" s="217" t="s">
        <v>209</v>
      </c>
      <c r="G173" s="217"/>
      <c r="H173" s="213"/>
      <c r="L173" s="213"/>
      <c r="M173" s="213"/>
    </row>
    <row r="174" spans="1:13" ht="15" customHeight="1">
      <c r="A174" s="214" t="s">
        <v>210</v>
      </c>
      <c r="B174" s="235" t="s">
        <v>211</v>
      </c>
      <c r="C174" s="240">
        <v>0</v>
      </c>
      <c r="D174" s="246"/>
      <c r="E174" s="221"/>
      <c r="F174" s="237">
        <f>IF($C$179=0,"",IF(C174="[for completion]","",C174/$C$179))</f>
        <v>0</v>
      </c>
      <c r="G174" s="237"/>
      <c r="H174" s="213"/>
      <c r="L174" s="213"/>
      <c r="M174" s="213"/>
    </row>
    <row r="175" spans="1:13" ht="30.75" customHeight="1">
      <c r="A175" s="214" t="s">
        <v>212</v>
      </c>
      <c r="B175" s="235" t="s">
        <v>213</v>
      </c>
      <c r="C175" s="240">
        <v>13</v>
      </c>
      <c r="E175" s="242"/>
      <c r="F175" s="237">
        <f>IF($C$179=0,"",IF(C175="[for completion]","",C175/$C$179))</f>
        <v>1</v>
      </c>
      <c r="G175" s="237"/>
      <c r="H175" s="213"/>
      <c r="L175" s="213"/>
      <c r="M175" s="213"/>
    </row>
    <row r="176" spans="1:13" ht="15">
      <c r="A176" s="214" t="s">
        <v>214</v>
      </c>
      <c r="B176" s="235" t="s">
        <v>215</v>
      </c>
      <c r="C176" s="240">
        <v>0</v>
      </c>
      <c r="E176" s="242"/>
      <c r="F176" s="237"/>
      <c r="G176" s="237"/>
      <c r="H176" s="213"/>
      <c r="L176" s="213"/>
      <c r="M176" s="213"/>
    </row>
    <row r="177" spans="1:13" ht="15">
      <c r="A177" s="214" t="s">
        <v>216</v>
      </c>
      <c r="B177" s="235" t="s">
        <v>217</v>
      </c>
      <c r="C177" s="240">
        <v>0</v>
      </c>
      <c r="E177" s="242"/>
      <c r="F177" s="237">
        <f>IF($C$179=0,"",IF(C177="[for completion]","",C177/$C$179))</f>
        <v>0</v>
      </c>
      <c r="G177" s="237"/>
      <c r="H177" s="213"/>
      <c r="L177" s="213"/>
      <c r="M177" s="213"/>
    </row>
    <row r="178" spans="1:13" ht="15">
      <c r="A178" s="214" t="s">
        <v>218</v>
      </c>
      <c r="B178" s="235" t="s">
        <v>62</v>
      </c>
      <c r="C178" s="240">
        <v>0</v>
      </c>
      <c r="E178" s="242"/>
      <c r="F178" s="237">
        <f>IF($C$179=0,"",IF(C178="[for completion]","",C178/$C$179))</f>
        <v>0</v>
      </c>
      <c r="G178" s="237"/>
      <c r="H178" s="213"/>
      <c r="L178" s="213"/>
      <c r="M178" s="213"/>
    </row>
    <row r="179" spans="1:13" ht="15">
      <c r="A179" s="214" t="s">
        <v>219</v>
      </c>
      <c r="B179" s="239" t="s">
        <v>64</v>
      </c>
      <c r="C179" s="235">
        <f>SUM(C174:C178)</f>
        <v>13</v>
      </c>
      <c r="E179" s="242"/>
      <c r="F179" s="242">
        <f>SUM(F174:F178)</f>
        <v>1</v>
      </c>
      <c r="G179" s="237"/>
      <c r="H179" s="213"/>
      <c r="L179" s="213"/>
      <c r="M179" s="213"/>
    </row>
    <row r="180" spans="1:13" ht="15" outlineLevel="1">
      <c r="A180" s="214" t="s">
        <v>220</v>
      </c>
      <c r="B180" s="245" t="s">
        <v>221</v>
      </c>
      <c r="E180" s="242"/>
      <c r="F180" s="237">
        <f>IF($C$179=0,"",IF(C180="[for completion]","",C180/$C$179))</f>
        <v>0</v>
      </c>
      <c r="G180" s="237"/>
      <c r="H180" s="213"/>
      <c r="L180" s="213"/>
      <c r="M180" s="213"/>
    </row>
    <row r="181" spans="1:6" s="245" customFormat="1" ht="30" outlineLevel="1">
      <c r="A181" s="214" t="s">
        <v>222</v>
      </c>
      <c r="B181" s="245" t="s">
        <v>223</v>
      </c>
      <c r="F181" s="237">
        <f>IF($C$179=0,"",IF(C181="[for completion]","",C181/$C$179))</f>
        <v>0</v>
      </c>
    </row>
    <row r="182" spans="1:13" ht="30" outlineLevel="1">
      <c r="A182" s="214" t="s">
        <v>224</v>
      </c>
      <c r="B182" s="245" t="s">
        <v>225</v>
      </c>
      <c r="E182" s="242"/>
      <c r="F182" s="237">
        <f>IF($C$179=0,"",IF(C182="[for completion]","",C182/$C$179))</f>
        <v>0</v>
      </c>
      <c r="G182" s="237"/>
      <c r="H182" s="213"/>
      <c r="L182" s="213"/>
      <c r="M182" s="213"/>
    </row>
    <row r="183" spans="1:13" ht="15" outlineLevel="1">
      <c r="A183" s="214" t="s">
        <v>226</v>
      </c>
      <c r="B183" s="245" t="s">
        <v>227</v>
      </c>
      <c r="E183" s="242"/>
      <c r="F183" s="237">
        <f>IF($C$179=0,"",IF(C183="[for completion]","",C183/$C$179))</f>
        <v>0</v>
      </c>
      <c r="G183" s="237"/>
      <c r="H183" s="213"/>
      <c r="L183" s="213"/>
      <c r="M183" s="213"/>
    </row>
    <row r="184" spans="1:6" s="245" customFormat="1" ht="30" outlineLevel="1">
      <c r="A184" s="214" t="s">
        <v>228</v>
      </c>
      <c r="B184" s="245" t="s">
        <v>229</v>
      </c>
      <c r="F184" s="237">
        <f>IF($C$179=0,"",IF(C184="[for completion]","",C184/$C$179))</f>
        <v>0</v>
      </c>
    </row>
    <row r="185" spans="1:13" ht="30" outlineLevel="1">
      <c r="A185" s="214" t="s">
        <v>230</v>
      </c>
      <c r="B185" s="245" t="s">
        <v>231</v>
      </c>
      <c r="E185" s="242"/>
      <c r="F185" s="237">
        <f>IF($C$179=0,"",IF(C185="[for completion]","",C185/$C$179))</f>
        <v>0</v>
      </c>
      <c r="G185" s="237"/>
      <c r="H185" s="213"/>
      <c r="L185" s="213"/>
      <c r="M185" s="213"/>
    </row>
    <row r="186" spans="1:13" ht="15" outlineLevel="1">
      <c r="A186" s="214" t="s">
        <v>232</v>
      </c>
      <c r="B186" s="245" t="s">
        <v>233</v>
      </c>
      <c r="E186" s="242"/>
      <c r="F186" s="237">
        <f>IF($C$179=0,"",IF(C186="[for completion]","",C186/$C$179))</f>
        <v>0</v>
      </c>
      <c r="G186" s="237"/>
      <c r="H186" s="213"/>
      <c r="L186" s="213"/>
      <c r="M186" s="213"/>
    </row>
    <row r="187" spans="1:13" ht="15" outlineLevel="1">
      <c r="A187" s="214" t="s">
        <v>234</v>
      </c>
      <c r="B187" s="245" t="s">
        <v>235</v>
      </c>
      <c r="E187" s="242"/>
      <c r="F187" s="237">
        <f>IF($C$179=0,"",IF(C187="[for completion]","",C187/$C$179))</f>
        <v>0</v>
      </c>
      <c r="G187" s="237"/>
      <c r="H187" s="213"/>
      <c r="L187" s="213"/>
      <c r="M187" s="213"/>
    </row>
    <row r="188" spans="1:13" ht="15" outlineLevel="1">
      <c r="A188" s="214" t="s">
        <v>236</v>
      </c>
      <c r="B188" s="245"/>
      <c r="E188" s="242"/>
      <c r="F188" s="237"/>
      <c r="G188" s="237"/>
      <c r="H188" s="213"/>
      <c r="L188" s="213"/>
      <c r="M188" s="213"/>
    </row>
    <row r="189" spans="1:13" ht="15" outlineLevel="1">
      <c r="A189" s="214" t="s">
        <v>237</v>
      </c>
      <c r="B189" s="245"/>
      <c r="E189" s="242"/>
      <c r="F189" s="237"/>
      <c r="G189" s="237"/>
      <c r="H189" s="213"/>
      <c r="L189" s="213"/>
      <c r="M189" s="213"/>
    </row>
    <row r="190" spans="1:13" ht="15" outlineLevel="1">
      <c r="A190" s="214" t="s">
        <v>238</v>
      </c>
      <c r="B190" s="245"/>
      <c r="E190" s="242"/>
      <c r="F190" s="237"/>
      <c r="G190" s="237"/>
      <c r="H190" s="213"/>
      <c r="L190" s="213"/>
      <c r="M190" s="213"/>
    </row>
    <row r="191" spans="1:13" ht="15" outlineLevel="1">
      <c r="A191" s="214" t="s">
        <v>239</v>
      </c>
      <c r="B191" s="215"/>
      <c r="E191" s="242"/>
      <c r="F191" s="237"/>
      <c r="G191" s="237"/>
      <c r="H191" s="213"/>
      <c r="L191" s="213"/>
      <c r="M191" s="213"/>
    </row>
    <row r="192" spans="1:13" ht="15" customHeight="1">
      <c r="A192" s="219"/>
      <c r="B192" s="220" t="s">
        <v>240</v>
      </c>
      <c r="C192" s="219" t="s">
        <v>50</v>
      </c>
      <c r="D192" s="219"/>
      <c r="E192" s="218"/>
      <c r="F192" s="217" t="s">
        <v>209</v>
      </c>
      <c r="G192" s="217"/>
      <c r="H192" s="213"/>
      <c r="L192" s="213"/>
      <c r="M192" s="213"/>
    </row>
    <row r="193" spans="1:13" ht="15">
      <c r="A193" s="214" t="s">
        <v>241</v>
      </c>
      <c r="B193" s="235" t="s">
        <v>242</v>
      </c>
      <c r="C193" s="240">
        <v>13</v>
      </c>
      <c r="E193" s="244"/>
      <c r="F193" s="237">
        <f>IF($C$208=0,"",IF(C193="[for completion]","",C193/$C$208))</f>
        <v>1</v>
      </c>
      <c r="G193" s="237"/>
      <c r="H193" s="213"/>
      <c r="L193" s="213"/>
      <c r="M193" s="213"/>
    </row>
    <row r="194" spans="1:13" ht="15">
      <c r="A194" s="214" t="s">
        <v>243</v>
      </c>
      <c r="B194" s="235" t="s">
        <v>244</v>
      </c>
      <c r="C194" s="240">
        <v>0</v>
      </c>
      <c r="E194" s="242"/>
      <c r="F194" s="237">
        <f>IF($C$208=0,"",IF(C194="[for completion]","",C194/$C$208))</f>
        <v>0</v>
      </c>
      <c r="G194" s="242"/>
      <c r="H194" s="213"/>
      <c r="L194" s="213"/>
      <c r="M194" s="213"/>
    </row>
    <row r="195" spans="1:13" ht="15">
      <c r="A195" s="214" t="s">
        <v>245</v>
      </c>
      <c r="B195" s="235" t="s">
        <v>246</v>
      </c>
      <c r="C195" s="240">
        <v>0</v>
      </c>
      <c r="E195" s="242"/>
      <c r="F195" s="237">
        <f>IF($C$208=0,"",IF(C195="[for completion]","",C195/$C$208))</f>
        <v>0</v>
      </c>
      <c r="G195" s="242"/>
      <c r="H195" s="213"/>
      <c r="L195" s="213"/>
      <c r="M195" s="213"/>
    </row>
    <row r="196" spans="1:13" ht="15">
      <c r="A196" s="214" t="s">
        <v>247</v>
      </c>
      <c r="B196" s="235" t="s">
        <v>248</v>
      </c>
      <c r="C196" s="240">
        <v>0</v>
      </c>
      <c r="E196" s="242"/>
      <c r="F196" s="237">
        <f>IF($C$208=0,"",IF(C196="[for completion]","",C196/$C$208))</f>
        <v>0</v>
      </c>
      <c r="G196" s="242"/>
      <c r="H196" s="213"/>
      <c r="L196" s="213"/>
      <c r="M196" s="213"/>
    </row>
    <row r="197" spans="1:13" ht="15">
      <c r="A197" s="214" t="s">
        <v>249</v>
      </c>
      <c r="B197" s="235" t="s">
        <v>250</v>
      </c>
      <c r="C197" s="240">
        <v>0</v>
      </c>
      <c r="E197" s="242"/>
      <c r="F197" s="237">
        <f>IF($C$208=0,"",IF(C197="[for completion]","",C197/$C$208))</f>
        <v>0</v>
      </c>
      <c r="G197" s="242"/>
      <c r="H197" s="213"/>
      <c r="L197" s="213"/>
      <c r="M197" s="213"/>
    </row>
    <row r="198" spans="1:13" ht="15">
      <c r="A198" s="214" t="s">
        <v>251</v>
      </c>
      <c r="B198" s="235" t="s">
        <v>252</v>
      </c>
      <c r="C198" s="240">
        <v>0</v>
      </c>
      <c r="E198" s="242"/>
      <c r="F198" s="237">
        <f>IF($C$208=0,"",IF(C198="[for completion]","",C198/$C$208))</f>
        <v>0</v>
      </c>
      <c r="G198" s="242"/>
      <c r="H198" s="213"/>
      <c r="L198" s="213"/>
      <c r="M198" s="213"/>
    </row>
    <row r="199" spans="1:13" ht="15">
      <c r="A199" s="214" t="s">
        <v>253</v>
      </c>
      <c r="B199" s="235" t="s">
        <v>254</v>
      </c>
      <c r="C199" s="240">
        <v>0</v>
      </c>
      <c r="E199" s="242"/>
      <c r="F199" s="237">
        <f>IF($C$208=0,"",IF(C199="[for completion]","",C199/$C$208))</f>
        <v>0</v>
      </c>
      <c r="G199" s="242"/>
      <c r="H199" s="213"/>
      <c r="L199" s="213"/>
      <c r="M199" s="213"/>
    </row>
    <row r="200" spans="1:13" ht="15">
      <c r="A200" s="214" t="s">
        <v>255</v>
      </c>
      <c r="B200" s="235" t="s">
        <v>256</v>
      </c>
      <c r="C200" s="240">
        <v>0</v>
      </c>
      <c r="E200" s="242"/>
      <c r="F200" s="237">
        <f>IF($C$208=0,"",IF(C200="[for completion]","",C200/$C$208))</f>
        <v>0</v>
      </c>
      <c r="G200" s="242"/>
      <c r="H200" s="213"/>
      <c r="L200" s="213"/>
      <c r="M200" s="213"/>
    </row>
    <row r="201" spans="1:13" ht="15">
      <c r="A201" s="214" t="s">
        <v>257</v>
      </c>
      <c r="B201" s="235" t="s">
        <v>258</v>
      </c>
      <c r="C201" s="240">
        <v>0</v>
      </c>
      <c r="E201" s="242"/>
      <c r="F201" s="237">
        <f>IF($C$208=0,"",IF(C201="[for completion]","",C201/$C$208))</f>
        <v>0</v>
      </c>
      <c r="G201" s="242"/>
      <c r="H201" s="213"/>
      <c r="L201" s="213"/>
      <c r="M201" s="213"/>
    </row>
    <row r="202" spans="1:13" ht="15">
      <c r="A202" s="214" t="s">
        <v>259</v>
      </c>
      <c r="B202" s="235" t="s">
        <v>260</v>
      </c>
      <c r="C202" s="240">
        <v>0</v>
      </c>
      <c r="E202" s="242"/>
      <c r="F202" s="237">
        <f>IF($C$208=0,"",IF(C202="[for completion]","",C202/$C$208))</f>
        <v>0</v>
      </c>
      <c r="G202" s="242"/>
      <c r="H202" s="213"/>
      <c r="L202" s="213"/>
      <c r="M202" s="213"/>
    </row>
    <row r="203" spans="1:13" ht="15">
      <c r="A203" s="214" t="s">
        <v>261</v>
      </c>
      <c r="B203" s="235" t="s">
        <v>262</v>
      </c>
      <c r="C203" s="240">
        <v>0</v>
      </c>
      <c r="E203" s="242"/>
      <c r="F203" s="237">
        <f>IF($C$208=0,"",IF(C203="[for completion]","",C203/$C$208))</f>
        <v>0</v>
      </c>
      <c r="G203" s="242"/>
      <c r="H203" s="213"/>
      <c r="L203" s="213"/>
      <c r="M203" s="213"/>
    </row>
    <row r="204" spans="1:13" ht="15">
      <c r="A204" s="214" t="s">
        <v>263</v>
      </c>
      <c r="B204" s="235" t="s">
        <v>264</v>
      </c>
      <c r="C204" s="240">
        <v>0</v>
      </c>
      <c r="E204" s="242"/>
      <c r="F204" s="237">
        <f>IF($C$208=0,"",IF(C204="[for completion]","",C204/$C$208))</f>
        <v>0</v>
      </c>
      <c r="G204" s="242"/>
      <c r="H204" s="213"/>
      <c r="L204" s="213"/>
      <c r="M204" s="213"/>
    </row>
    <row r="205" spans="1:13" ht="15">
      <c r="A205" s="214" t="s">
        <v>265</v>
      </c>
      <c r="B205" s="235" t="s">
        <v>266</v>
      </c>
      <c r="C205" s="240">
        <v>0</v>
      </c>
      <c r="E205" s="242"/>
      <c r="F205" s="237">
        <f>IF($C$208=0,"",IF(C205="[for completion]","",C205/$C$208))</f>
        <v>0</v>
      </c>
      <c r="G205" s="242"/>
      <c r="H205" s="213"/>
      <c r="L205" s="213"/>
      <c r="M205" s="213"/>
    </row>
    <row r="206" spans="1:13" ht="15">
      <c r="A206" s="214" t="s">
        <v>267</v>
      </c>
      <c r="B206" s="235" t="s">
        <v>62</v>
      </c>
      <c r="C206" s="240">
        <v>0</v>
      </c>
      <c r="E206" s="242"/>
      <c r="F206" s="237">
        <f>IF($C$208=0,"",IF(C206="[for completion]","",C206/$C$208))</f>
        <v>0</v>
      </c>
      <c r="G206" s="242"/>
      <c r="H206" s="213"/>
      <c r="L206" s="213"/>
      <c r="M206" s="213"/>
    </row>
    <row r="207" spans="1:13" ht="15">
      <c r="A207" s="214" t="s">
        <v>268</v>
      </c>
      <c r="B207" s="243" t="s">
        <v>269</v>
      </c>
      <c r="C207" s="240">
        <v>13</v>
      </c>
      <c r="E207" s="242"/>
      <c r="F207" s="237"/>
      <c r="G207" s="242"/>
      <c r="H207" s="213"/>
      <c r="L207" s="213"/>
      <c r="M207" s="213"/>
    </row>
    <row r="208" spans="1:13" ht="15">
      <c r="A208" s="214" t="s">
        <v>270</v>
      </c>
      <c r="B208" s="239" t="s">
        <v>64</v>
      </c>
      <c r="C208" s="235">
        <f>SUM(C193:C206)</f>
        <v>13</v>
      </c>
      <c r="D208" s="235"/>
      <c r="E208" s="242"/>
      <c r="F208" s="242">
        <f>SUM(F193:F206)</f>
        <v>1</v>
      </c>
      <c r="G208" s="242"/>
      <c r="H208" s="213"/>
      <c r="L208" s="213"/>
      <c r="M208" s="213"/>
    </row>
    <row r="209" spans="1:13" ht="15" outlineLevel="1">
      <c r="A209" s="214" t="s">
        <v>271</v>
      </c>
      <c r="B209" s="215" t="s">
        <v>166</v>
      </c>
      <c r="E209" s="242"/>
      <c r="F209" s="237">
        <f>IF($C$208=0,"",IF(C209="[for completion]","",C209/$C$208))</f>
        <v>0</v>
      </c>
      <c r="G209" s="242"/>
      <c r="H209" s="213"/>
      <c r="L209" s="213"/>
      <c r="M209" s="213"/>
    </row>
    <row r="210" spans="1:13" ht="15" outlineLevel="1">
      <c r="A210" s="214" t="s">
        <v>1896</v>
      </c>
      <c r="B210" s="215" t="s">
        <v>166</v>
      </c>
      <c r="E210" s="242"/>
      <c r="F210" s="237">
        <f>IF($C$208=0,"",IF(C210="[for completion]","",C210/$C$208))</f>
        <v>0</v>
      </c>
      <c r="G210" s="242"/>
      <c r="H210" s="213"/>
      <c r="L210" s="213"/>
      <c r="M210" s="213"/>
    </row>
    <row r="211" spans="1:13" ht="15" outlineLevel="1">
      <c r="A211" s="214" t="s">
        <v>272</v>
      </c>
      <c r="B211" s="215" t="s">
        <v>166</v>
      </c>
      <c r="E211" s="242"/>
      <c r="F211" s="237">
        <f>IF($C$208=0,"",IF(C211="[for completion]","",C211/$C$208))</f>
        <v>0</v>
      </c>
      <c r="G211" s="242"/>
      <c r="H211" s="213"/>
      <c r="L211" s="213"/>
      <c r="M211" s="213"/>
    </row>
    <row r="212" spans="1:13" ht="15" outlineLevel="1">
      <c r="A212" s="214" t="s">
        <v>273</v>
      </c>
      <c r="B212" s="215" t="s">
        <v>166</v>
      </c>
      <c r="E212" s="242"/>
      <c r="F212" s="237">
        <f>IF($C$208=0,"",IF(C212="[for completion]","",C212/$C$208))</f>
        <v>0</v>
      </c>
      <c r="G212" s="242"/>
      <c r="H212" s="213"/>
      <c r="L212" s="213"/>
      <c r="M212" s="213"/>
    </row>
    <row r="213" spans="1:13" ht="15" outlineLevel="1">
      <c r="A213" s="214" t="s">
        <v>274</v>
      </c>
      <c r="B213" s="215" t="s">
        <v>166</v>
      </c>
      <c r="E213" s="242"/>
      <c r="F213" s="237">
        <f>IF($C$208=0,"",IF(C213="[for completion]","",C213/$C$208))</f>
        <v>0</v>
      </c>
      <c r="G213" s="242"/>
      <c r="H213" s="213"/>
      <c r="L213" s="213"/>
      <c r="M213" s="213"/>
    </row>
    <row r="214" spans="1:13" ht="15" outlineLevel="1">
      <c r="A214" s="214" t="s">
        <v>275</v>
      </c>
      <c r="B214" s="215" t="s">
        <v>166</v>
      </c>
      <c r="E214" s="242"/>
      <c r="F214" s="237">
        <f>IF($C$208=0,"",IF(C214="[for completion]","",C214/$C$208))</f>
        <v>0</v>
      </c>
      <c r="G214" s="242"/>
      <c r="H214" s="213"/>
      <c r="L214" s="213"/>
      <c r="M214" s="213"/>
    </row>
    <row r="215" spans="1:13" ht="15" outlineLevel="1">
      <c r="A215" s="214" t="s">
        <v>276</v>
      </c>
      <c r="B215" s="215" t="s">
        <v>166</v>
      </c>
      <c r="E215" s="242"/>
      <c r="F215" s="237">
        <f>IF($C$208=0,"",IF(C215="[for completion]","",C215/$C$208))</f>
        <v>0</v>
      </c>
      <c r="G215" s="242"/>
      <c r="H215" s="213"/>
      <c r="L215" s="213"/>
      <c r="M215" s="213"/>
    </row>
    <row r="216" spans="1:13" ht="15" customHeight="1">
      <c r="A216" s="219"/>
      <c r="B216" s="220" t="s">
        <v>1895</v>
      </c>
      <c r="C216" s="219" t="s">
        <v>50</v>
      </c>
      <c r="D216" s="219"/>
      <c r="E216" s="218"/>
      <c r="F216" s="217" t="s">
        <v>277</v>
      </c>
      <c r="G216" s="217" t="s">
        <v>278</v>
      </c>
      <c r="H216" s="213"/>
      <c r="L216" s="213"/>
      <c r="M216" s="213"/>
    </row>
    <row r="217" spans="1:13" ht="15">
      <c r="A217" s="214" t="s">
        <v>279</v>
      </c>
      <c r="B217" s="241" t="s">
        <v>280</v>
      </c>
      <c r="C217" s="240">
        <v>13</v>
      </c>
      <c r="E217" s="238"/>
      <c r="F217" s="237">
        <f>IF($C$38=0,"",IF(C217="[for completion]","",IF(C217="","",C217/$C$38)))</f>
        <v>0.004439148193288397</v>
      </c>
      <c r="G217" s="237">
        <f>IF($C$39=0,"",IF(C217="[for completion]","",IF(C217="","",C217/$C$39)))</f>
        <v>0.0057777777777777775</v>
      </c>
      <c r="H217" s="213"/>
      <c r="L217" s="213"/>
      <c r="M217" s="213"/>
    </row>
    <row r="218" spans="1:13" ht="15">
      <c r="A218" s="214" t="s">
        <v>281</v>
      </c>
      <c r="B218" s="241" t="s">
        <v>282</v>
      </c>
      <c r="C218" s="240">
        <v>0</v>
      </c>
      <c r="E218" s="238"/>
      <c r="F218" s="237">
        <f>IF($C$38=0,"",IF(C218="[for completion]","",IF(C218="","",C218/$C$38)))</f>
        <v>0</v>
      </c>
      <c r="G218" s="237">
        <f>IF($C$39=0,"",IF(C218="[for completion]","",IF(C218="","",C218/$C$39)))</f>
        <v>0</v>
      </c>
      <c r="H218" s="213"/>
      <c r="L218" s="213"/>
      <c r="M218" s="213"/>
    </row>
    <row r="219" spans="1:13" ht="15">
      <c r="A219" s="214" t="s">
        <v>283</v>
      </c>
      <c r="B219" s="241" t="s">
        <v>62</v>
      </c>
      <c r="C219" s="240">
        <v>0</v>
      </c>
      <c r="E219" s="238"/>
      <c r="F219" s="237">
        <f>IF($C$38=0,"",IF(C219="[for completion]","",IF(C219="","",C219/$C$38)))</f>
        <v>0</v>
      </c>
      <c r="G219" s="237">
        <f>IF($C$39=0,"",IF(C219="[for completion]","",IF(C219="","",C219/$C$39)))</f>
        <v>0</v>
      </c>
      <c r="H219" s="213"/>
      <c r="L219" s="213"/>
      <c r="M219" s="213"/>
    </row>
    <row r="220" spans="1:13" ht="15">
      <c r="A220" s="214" t="s">
        <v>284</v>
      </c>
      <c r="B220" s="239" t="s">
        <v>64</v>
      </c>
      <c r="C220" s="214">
        <f>SUM(C217:C219)</f>
        <v>13</v>
      </c>
      <c r="E220" s="238"/>
      <c r="F220" s="231">
        <f>SUM(F217:F219)</f>
        <v>0.004439148193288397</v>
      </c>
      <c r="G220" s="231">
        <f>SUM(G217:G219)</f>
        <v>0.0057777777777777775</v>
      </c>
      <c r="H220" s="213"/>
      <c r="L220" s="213"/>
      <c r="M220" s="213"/>
    </row>
    <row r="221" spans="1:13" ht="15" outlineLevel="1">
      <c r="A221" s="214" t="s">
        <v>285</v>
      </c>
      <c r="B221" s="215" t="s">
        <v>166</v>
      </c>
      <c r="E221" s="238"/>
      <c r="F221" s="237">
        <f>IF($C$38=0,"",IF(C221="[for completion]","",IF(C221="","",C221/$C$38)))</f>
      </c>
      <c r="G221" s="237">
        <f>IF($C$39=0,"",IF(C221="[for completion]","",IF(C221="","",C221/$C$39)))</f>
      </c>
      <c r="H221" s="213"/>
      <c r="L221" s="213"/>
      <c r="M221" s="213"/>
    </row>
    <row r="222" spans="1:13" ht="15" outlineLevel="1">
      <c r="A222" s="214" t="s">
        <v>286</v>
      </c>
      <c r="B222" s="215" t="s">
        <v>166</v>
      </c>
      <c r="E222" s="238"/>
      <c r="F222" s="237">
        <f>IF($C$38=0,"",IF(C222="[for completion]","",IF(C222="","",C222/$C$38)))</f>
      </c>
      <c r="G222" s="237">
        <f>IF($C$39=0,"",IF(C222="[for completion]","",IF(C222="","",C222/$C$39)))</f>
      </c>
      <c r="H222" s="213"/>
      <c r="L222" s="213"/>
      <c r="M222" s="213"/>
    </row>
    <row r="223" spans="1:13" ht="15" outlineLevel="1">
      <c r="A223" s="214" t="s">
        <v>287</v>
      </c>
      <c r="B223" s="215" t="s">
        <v>166</v>
      </c>
      <c r="E223" s="238"/>
      <c r="F223" s="237">
        <f>IF($C$38=0,"",IF(C223="[for completion]","",IF(C223="","",C223/$C$38)))</f>
      </c>
      <c r="G223" s="237">
        <f>IF($C$39=0,"",IF(C223="[for completion]","",IF(C223="","",C223/$C$39)))</f>
      </c>
      <c r="H223" s="213"/>
      <c r="L223" s="213"/>
      <c r="M223" s="213"/>
    </row>
    <row r="224" spans="1:13" ht="15" outlineLevel="1">
      <c r="A224" s="214" t="s">
        <v>288</v>
      </c>
      <c r="B224" s="215" t="s">
        <v>166</v>
      </c>
      <c r="E224" s="238"/>
      <c r="F224" s="237">
        <f>IF($C$38=0,"",IF(C224="[for completion]","",IF(C224="","",C224/$C$38)))</f>
      </c>
      <c r="G224" s="237">
        <f>IF($C$39=0,"",IF(C224="[for completion]","",IF(C224="","",C224/$C$39)))</f>
      </c>
      <c r="H224" s="213"/>
      <c r="L224" s="213"/>
      <c r="M224" s="213"/>
    </row>
    <row r="225" spans="1:13" ht="15" outlineLevel="1">
      <c r="A225" s="214" t="s">
        <v>289</v>
      </c>
      <c r="B225" s="215" t="s">
        <v>166</v>
      </c>
      <c r="E225" s="238"/>
      <c r="F225" s="237">
        <f>IF($C$38=0,"",IF(C225="[for completion]","",IF(C225="","",C225/$C$38)))</f>
      </c>
      <c r="G225" s="237">
        <f>IF($C$39=0,"",IF(C225="[for completion]","",IF(C225="","",C225/$C$39)))</f>
      </c>
      <c r="H225" s="213"/>
      <c r="L225" s="213"/>
      <c r="M225" s="213"/>
    </row>
    <row r="226" spans="1:13" ht="15" outlineLevel="1">
      <c r="A226" s="214" t="s">
        <v>290</v>
      </c>
      <c r="B226" s="215" t="s">
        <v>166</v>
      </c>
      <c r="E226" s="235"/>
      <c r="F226" s="237">
        <f>IF($C$38=0,"",IF(C226="[for completion]","",IF(C226="","",C226/$C$38)))</f>
      </c>
      <c r="G226" s="237">
        <f>IF($C$39=0,"",IF(C226="[for completion]","",IF(C226="","",C226/$C$39)))</f>
      </c>
      <c r="H226" s="213"/>
      <c r="L226" s="213"/>
      <c r="M226" s="213"/>
    </row>
    <row r="227" spans="1:13" ht="15" outlineLevel="1">
      <c r="A227" s="214" t="s">
        <v>291</v>
      </c>
      <c r="B227" s="215" t="s">
        <v>166</v>
      </c>
      <c r="E227" s="238"/>
      <c r="F227" s="237">
        <f>IF($C$38=0,"",IF(C227="[for completion]","",IF(C227="","",C227/$C$38)))</f>
      </c>
      <c r="G227" s="237">
        <f>IF($C$39=0,"",IF(C227="[for completion]","",IF(C227="","",C227/$C$39)))</f>
      </c>
      <c r="H227" s="213"/>
      <c r="L227" s="213"/>
      <c r="M227" s="213"/>
    </row>
    <row r="228" spans="1:13" ht="15" customHeight="1">
      <c r="A228" s="219"/>
      <c r="B228" s="220" t="s">
        <v>1894</v>
      </c>
      <c r="C228" s="219"/>
      <c r="D228" s="219"/>
      <c r="E228" s="218"/>
      <c r="F228" s="217"/>
      <c r="G228" s="217"/>
      <c r="H228" s="213"/>
      <c r="L228" s="213"/>
      <c r="M228" s="213"/>
    </row>
    <row r="229" spans="1:13" ht="30">
      <c r="A229" s="214" t="s">
        <v>292</v>
      </c>
      <c r="B229" s="235" t="s">
        <v>1893</v>
      </c>
      <c r="C229" s="226" t="s">
        <v>1892</v>
      </c>
      <c r="H229" s="213"/>
      <c r="L229" s="213"/>
      <c r="M229" s="213"/>
    </row>
    <row r="230" spans="1:13" ht="15" customHeight="1">
      <c r="A230" s="219"/>
      <c r="B230" s="220" t="s">
        <v>293</v>
      </c>
      <c r="C230" s="219"/>
      <c r="D230" s="219"/>
      <c r="E230" s="218"/>
      <c r="F230" s="217"/>
      <c r="G230" s="217"/>
      <c r="H230" s="213"/>
      <c r="L230" s="213"/>
      <c r="M230" s="213"/>
    </row>
    <row r="231" spans="1:13" ht="15">
      <c r="A231" s="214" t="s">
        <v>294</v>
      </c>
      <c r="B231" s="214" t="s">
        <v>295</v>
      </c>
      <c r="C231" s="214">
        <v>0</v>
      </c>
      <c r="E231" s="235"/>
      <c r="H231" s="213"/>
      <c r="L231" s="213"/>
      <c r="M231" s="213"/>
    </row>
    <row r="232" spans="1:13" ht="15">
      <c r="A232" s="214" t="s">
        <v>296</v>
      </c>
      <c r="B232" s="236" t="s">
        <v>297</v>
      </c>
      <c r="C232" s="214">
        <v>0</v>
      </c>
      <c r="E232" s="235"/>
      <c r="H232" s="213"/>
      <c r="L232" s="213"/>
      <c r="M232" s="213"/>
    </row>
    <row r="233" spans="1:13" ht="15">
      <c r="A233" s="214" t="s">
        <v>298</v>
      </c>
      <c r="B233" s="236" t="s">
        <v>299</v>
      </c>
      <c r="C233" s="214">
        <v>0</v>
      </c>
      <c r="E233" s="235"/>
      <c r="H233" s="213"/>
      <c r="L233" s="213"/>
      <c r="M233" s="213"/>
    </row>
    <row r="234" spans="1:13" ht="15" outlineLevel="1">
      <c r="A234" s="214" t="s">
        <v>300</v>
      </c>
      <c r="B234" s="216" t="s">
        <v>301</v>
      </c>
      <c r="C234" s="235"/>
      <c r="D234" s="235"/>
      <c r="E234" s="235"/>
      <c r="H234" s="213"/>
      <c r="L234" s="213"/>
      <c r="M234" s="213"/>
    </row>
    <row r="235" spans="1:13" ht="15" outlineLevel="1">
      <c r="A235" s="214" t="s">
        <v>302</v>
      </c>
      <c r="B235" s="216" t="s">
        <v>303</v>
      </c>
      <c r="C235" s="235"/>
      <c r="D235" s="235"/>
      <c r="E235" s="235"/>
      <c r="H235" s="213"/>
      <c r="L235" s="213"/>
      <c r="M235" s="213"/>
    </row>
    <row r="236" spans="1:13" ht="15" outlineLevel="1">
      <c r="A236" s="214" t="s">
        <v>304</v>
      </c>
      <c r="B236" s="216" t="s">
        <v>305</v>
      </c>
      <c r="C236" s="235"/>
      <c r="D236" s="235"/>
      <c r="E236" s="235"/>
      <c r="H236" s="213"/>
      <c r="L236" s="213"/>
      <c r="M236" s="213"/>
    </row>
    <row r="237" spans="1:13" ht="15" outlineLevel="1">
      <c r="A237" s="214" t="s">
        <v>306</v>
      </c>
      <c r="C237" s="235"/>
      <c r="D237" s="235"/>
      <c r="E237" s="235"/>
      <c r="H237" s="213"/>
      <c r="L237" s="213"/>
      <c r="M237" s="213"/>
    </row>
    <row r="238" spans="1:13" ht="15" outlineLevel="1">
      <c r="A238" s="214" t="s">
        <v>307</v>
      </c>
      <c r="C238" s="235"/>
      <c r="D238" s="235"/>
      <c r="E238" s="235"/>
      <c r="H238" s="213"/>
      <c r="L238" s="213"/>
      <c r="M238" s="213"/>
    </row>
    <row r="239" spans="1:14" ht="15" outlineLevel="1">
      <c r="A239" s="214" t="s">
        <v>308</v>
      </c>
      <c r="D239" s="185"/>
      <c r="E239" s="185"/>
      <c r="F239" s="185"/>
      <c r="G239" s="185"/>
      <c r="H239" s="213"/>
      <c r="K239" s="229"/>
      <c r="L239" s="229"/>
      <c r="M239" s="229"/>
      <c r="N239" s="229"/>
    </row>
    <row r="240" spans="1:14" ht="15" outlineLevel="1">
      <c r="A240" s="214" t="s">
        <v>309</v>
      </c>
      <c r="D240" s="185"/>
      <c r="E240" s="185"/>
      <c r="F240" s="185"/>
      <c r="G240" s="185"/>
      <c r="H240" s="213"/>
      <c r="K240" s="229"/>
      <c r="L240" s="229"/>
      <c r="M240" s="229"/>
      <c r="N240" s="229"/>
    </row>
    <row r="241" spans="1:14" ht="15" outlineLevel="1">
      <c r="A241" s="214" t="s">
        <v>310</v>
      </c>
      <c r="D241" s="185"/>
      <c r="E241" s="185"/>
      <c r="F241" s="185"/>
      <c r="G241" s="185"/>
      <c r="H241" s="213"/>
      <c r="K241" s="229"/>
      <c r="L241" s="229"/>
      <c r="M241" s="229"/>
      <c r="N241" s="229"/>
    </row>
    <row r="242" spans="1:14" ht="15" outlineLevel="1">
      <c r="A242" s="214" t="s">
        <v>311</v>
      </c>
      <c r="D242" s="185"/>
      <c r="E242" s="185"/>
      <c r="F242" s="185"/>
      <c r="G242" s="185"/>
      <c r="H242" s="213"/>
      <c r="K242" s="229"/>
      <c r="L242" s="229"/>
      <c r="M242" s="229"/>
      <c r="N242" s="229"/>
    </row>
    <row r="243" spans="1:14" ht="15" outlineLevel="1">
      <c r="A243" s="214" t="s">
        <v>312</v>
      </c>
      <c r="D243" s="185"/>
      <c r="E243" s="185"/>
      <c r="F243" s="185"/>
      <c r="G243" s="185"/>
      <c r="H243" s="213"/>
      <c r="K243" s="229"/>
      <c r="L243" s="229"/>
      <c r="M243" s="229"/>
      <c r="N243" s="229"/>
    </row>
    <row r="244" spans="1:14" ht="15" outlineLevel="1">
      <c r="A244" s="214" t="s">
        <v>313</v>
      </c>
      <c r="D244" s="185"/>
      <c r="E244" s="185"/>
      <c r="F244" s="185"/>
      <c r="G244" s="185"/>
      <c r="H244" s="213"/>
      <c r="K244" s="229"/>
      <c r="L244" s="229"/>
      <c r="M244" s="229"/>
      <c r="N244" s="229"/>
    </row>
    <row r="245" spans="1:14" ht="15" outlineLevel="1">
      <c r="A245" s="214" t="s">
        <v>314</v>
      </c>
      <c r="D245" s="185"/>
      <c r="E245" s="185"/>
      <c r="F245" s="185"/>
      <c r="G245" s="185"/>
      <c r="H245" s="213"/>
      <c r="K245" s="229"/>
      <c r="L245" s="229"/>
      <c r="M245" s="229"/>
      <c r="N245" s="229"/>
    </row>
    <row r="246" spans="1:14" ht="15" outlineLevel="1">
      <c r="A246" s="214" t="s">
        <v>315</v>
      </c>
      <c r="D246" s="185"/>
      <c r="E246" s="185"/>
      <c r="F246" s="185"/>
      <c r="G246" s="185"/>
      <c r="H246" s="213"/>
      <c r="K246" s="229"/>
      <c r="L246" s="229"/>
      <c r="M246" s="229"/>
      <c r="N246" s="229"/>
    </row>
    <row r="247" spans="1:14" ht="15" outlineLevel="1">
      <c r="A247" s="214" t="s">
        <v>316</v>
      </c>
      <c r="D247" s="185"/>
      <c r="E247" s="185"/>
      <c r="F247" s="185"/>
      <c r="G247" s="185"/>
      <c r="H247" s="213"/>
      <c r="K247" s="229"/>
      <c r="L247" s="229"/>
      <c r="M247" s="229"/>
      <c r="N247" s="229"/>
    </row>
    <row r="248" spans="1:14" ht="15" outlineLevel="1">
      <c r="A248" s="214" t="s">
        <v>317</v>
      </c>
      <c r="D248" s="185"/>
      <c r="E248" s="185"/>
      <c r="F248" s="185"/>
      <c r="G248" s="185"/>
      <c r="H248" s="213"/>
      <c r="K248" s="229"/>
      <c r="L248" s="229"/>
      <c r="M248" s="229"/>
      <c r="N248" s="229"/>
    </row>
    <row r="249" spans="1:14" ht="15" outlineLevel="1">
      <c r="A249" s="214" t="s">
        <v>318</v>
      </c>
      <c r="D249" s="185"/>
      <c r="E249" s="185"/>
      <c r="F249" s="185"/>
      <c r="G249" s="185"/>
      <c r="H249" s="213"/>
      <c r="K249" s="229"/>
      <c r="L249" s="229"/>
      <c r="M249" s="229"/>
      <c r="N249" s="229"/>
    </row>
    <row r="250" spans="1:14" ht="15" outlineLevel="1">
      <c r="A250" s="214" t="s">
        <v>319</v>
      </c>
      <c r="D250" s="185"/>
      <c r="E250" s="185"/>
      <c r="F250" s="185"/>
      <c r="G250" s="185"/>
      <c r="H250" s="213"/>
      <c r="K250" s="229"/>
      <c r="L250" s="229"/>
      <c r="M250" s="229"/>
      <c r="N250" s="229"/>
    </row>
    <row r="251" spans="1:14" ht="15" outlineLevel="1">
      <c r="A251" s="214" t="s">
        <v>320</v>
      </c>
      <c r="D251" s="185"/>
      <c r="E251" s="185"/>
      <c r="F251" s="185"/>
      <c r="G251" s="185"/>
      <c r="H251" s="213"/>
      <c r="K251" s="229"/>
      <c r="L251" s="229"/>
      <c r="M251" s="229"/>
      <c r="N251" s="229"/>
    </row>
    <row r="252" spans="1:14" ht="15" outlineLevel="1">
      <c r="A252" s="214" t="s">
        <v>321</v>
      </c>
      <c r="D252" s="185"/>
      <c r="E252" s="185"/>
      <c r="F252" s="185"/>
      <c r="G252" s="185"/>
      <c r="H252" s="213"/>
      <c r="K252" s="229"/>
      <c r="L252" s="229"/>
      <c r="M252" s="229"/>
      <c r="N252" s="229"/>
    </row>
    <row r="253" spans="1:14" ht="15" outlineLevel="1">
      <c r="A253" s="214" t="s">
        <v>1891</v>
      </c>
      <c r="D253" s="185"/>
      <c r="E253" s="185"/>
      <c r="F253" s="185"/>
      <c r="G253" s="185"/>
      <c r="H253" s="213"/>
      <c r="K253" s="229"/>
      <c r="L253" s="229"/>
      <c r="M253" s="229"/>
      <c r="N253" s="229"/>
    </row>
    <row r="254" spans="1:14" ht="15" outlineLevel="1">
      <c r="A254" s="214" t="s">
        <v>322</v>
      </c>
      <c r="D254" s="185"/>
      <c r="E254" s="185"/>
      <c r="F254" s="185"/>
      <c r="G254" s="185"/>
      <c r="H254" s="213"/>
      <c r="K254" s="229"/>
      <c r="L254" s="229"/>
      <c r="M254" s="229"/>
      <c r="N254" s="229"/>
    </row>
    <row r="255" spans="1:14" ht="15" outlineLevel="1">
      <c r="A255" s="214" t="s">
        <v>323</v>
      </c>
      <c r="D255" s="185"/>
      <c r="E255" s="185"/>
      <c r="F255" s="185"/>
      <c r="G255" s="185"/>
      <c r="H255" s="213"/>
      <c r="K255" s="229"/>
      <c r="L255" s="229"/>
      <c r="M255" s="229"/>
      <c r="N255" s="229"/>
    </row>
    <row r="256" spans="1:14" ht="15" outlineLevel="1">
      <c r="A256" s="214" t="s">
        <v>324</v>
      </c>
      <c r="D256" s="185"/>
      <c r="E256" s="185"/>
      <c r="F256" s="185"/>
      <c r="G256" s="185"/>
      <c r="H256" s="213"/>
      <c r="K256" s="229"/>
      <c r="L256" s="229"/>
      <c r="M256" s="229"/>
      <c r="N256" s="229"/>
    </row>
    <row r="257" spans="1:14" ht="15" outlineLevel="1">
      <c r="A257" s="214" t="s">
        <v>325</v>
      </c>
      <c r="D257" s="185"/>
      <c r="E257" s="185"/>
      <c r="F257" s="185"/>
      <c r="G257" s="185"/>
      <c r="H257" s="213"/>
      <c r="K257" s="229"/>
      <c r="L257" s="229"/>
      <c r="M257" s="229"/>
      <c r="N257" s="229"/>
    </row>
    <row r="258" spans="1:14" ht="15" outlineLevel="1">
      <c r="A258" s="214" t="s">
        <v>326</v>
      </c>
      <c r="D258" s="185"/>
      <c r="E258" s="185"/>
      <c r="F258" s="185"/>
      <c r="G258" s="185"/>
      <c r="H258" s="213"/>
      <c r="K258" s="229"/>
      <c r="L258" s="229"/>
      <c r="M258" s="229"/>
      <c r="N258" s="229"/>
    </row>
    <row r="259" spans="1:14" ht="15" outlineLevel="1">
      <c r="A259" s="214" t="s">
        <v>327</v>
      </c>
      <c r="D259" s="185"/>
      <c r="E259" s="185"/>
      <c r="F259" s="185"/>
      <c r="G259" s="185"/>
      <c r="H259" s="213"/>
      <c r="K259" s="229"/>
      <c r="L259" s="229"/>
      <c r="M259" s="229"/>
      <c r="N259" s="229"/>
    </row>
    <row r="260" spans="1:14" ht="15" outlineLevel="1">
      <c r="A260" s="214" t="s">
        <v>328</v>
      </c>
      <c r="D260" s="185"/>
      <c r="E260" s="185"/>
      <c r="F260" s="185"/>
      <c r="G260" s="185"/>
      <c r="H260" s="213"/>
      <c r="K260" s="229"/>
      <c r="L260" s="229"/>
      <c r="M260" s="229"/>
      <c r="N260" s="229"/>
    </row>
    <row r="261" spans="1:14" ht="15" outlineLevel="1">
      <c r="A261" s="214" t="s">
        <v>329</v>
      </c>
      <c r="D261" s="185"/>
      <c r="E261" s="185"/>
      <c r="F261" s="185"/>
      <c r="G261" s="185"/>
      <c r="H261" s="213"/>
      <c r="K261" s="229"/>
      <c r="L261" s="229"/>
      <c r="M261" s="229"/>
      <c r="N261" s="229"/>
    </row>
    <row r="262" spans="1:14" ht="15" outlineLevel="1">
      <c r="A262" s="214" t="s">
        <v>330</v>
      </c>
      <c r="D262" s="185"/>
      <c r="E262" s="185"/>
      <c r="F262" s="185"/>
      <c r="G262" s="185"/>
      <c r="H262" s="213"/>
      <c r="K262" s="229"/>
      <c r="L262" s="229"/>
      <c r="M262" s="229"/>
      <c r="N262" s="229"/>
    </row>
    <row r="263" spans="1:14" ht="15" outlineLevel="1">
      <c r="A263" s="214" t="s">
        <v>331</v>
      </c>
      <c r="D263" s="185"/>
      <c r="E263" s="185"/>
      <c r="F263" s="185"/>
      <c r="G263" s="185"/>
      <c r="H263" s="213"/>
      <c r="K263" s="229"/>
      <c r="L263" s="229"/>
      <c r="M263" s="229"/>
      <c r="N263" s="229"/>
    </row>
    <row r="264" spans="1:14" ht="15" outlineLevel="1">
      <c r="A264" s="214" t="s">
        <v>332</v>
      </c>
      <c r="D264" s="185"/>
      <c r="E264" s="185"/>
      <c r="F264" s="185"/>
      <c r="G264" s="185"/>
      <c r="H264" s="213"/>
      <c r="K264" s="229"/>
      <c r="L264" s="229"/>
      <c r="M264" s="229"/>
      <c r="N264" s="229"/>
    </row>
    <row r="265" spans="1:14" ht="15" outlineLevel="1">
      <c r="A265" s="214" t="s">
        <v>333</v>
      </c>
      <c r="D265" s="185"/>
      <c r="E265" s="185"/>
      <c r="F265" s="185"/>
      <c r="G265" s="185"/>
      <c r="H265" s="213"/>
      <c r="K265" s="229"/>
      <c r="L265" s="229"/>
      <c r="M265" s="229"/>
      <c r="N265" s="229"/>
    </row>
    <row r="266" spans="1:14" ht="15" outlineLevel="1">
      <c r="A266" s="214" t="s">
        <v>334</v>
      </c>
      <c r="D266" s="185"/>
      <c r="E266" s="185"/>
      <c r="F266" s="185"/>
      <c r="G266" s="185"/>
      <c r="H266" s="213"/>
      <c r="K266" s="229"/>
      <c r="L266" s="229"/>
      <c r="M266" s="229"/>
      <c r="N266" s="229"/>
    </row>
    <row r="267" spans="1:14" ht="15" outlineLevel="1">
      <c r="A267" s="214" t="s">
        <v>335</v>
      </c>
      <c r="D267" s="185"/>
      <c r="E267" s="185"/>
      <c r="F267" s="185"/>
      <c r="G267" s="185"/>
      <c r="H267" s="213"/>
      <c r="K267" s="229"/>
      <c r="L267" s="229"/>
      <c r="M267" s="229"/>
      <c r="N267" s="229"/>
    </row>
    <row r="268" spans="1:14" ht="15" outlineLevel="1">
      <c r="A268" s="214" t="s">
        <v>336</v>
      </c>
      <c r="D268" s="185"/>
      <c r="E268" s="185"/>
      <c r="F268" s="185"/>
      <c r="G268" s="185"/>
      <c r="H268" s="213"/>
      <c r="K268" s="229"/>
      <c r="L268" s="229"/>
      <c r="M268" s="229"/>
      <c r="N268" s="229"/>
    </row>
    <row r="269" spans="1:14" ht="15" outlineLevel="1">
      <c r="A269" s="214" t="s">
        <v>337</v>
      </c>
      <c r="D269" s="185"/>
      <c r="E269" s="185"/>
      <c r="F269" s="185"/>
      <c r="G269" s="185"/>
      <c r="H269" s="213"/>
      <c r="K269" s="229"/>
      <c r="L269" s="229"/>
      <c r="M269" s="229"/>
      <c r="N269" s="229"/>
    </row>
    <row r="270" spans="1:14" ht="15" outlineLevel="1">
      <c r="A270" s="214" t="s">
        <v>338</v>
      </c>
      <c r="D270" s="185"/>
      <c r="E270" s="185"/>
      <c r="F270" s="185"/>
      <c r="G270" s="185"/>
      <c r="H270" s="213"/>
      <c r="K270" s="229"/>
      <c r="L270" s="229"/>
      <c r="M270" s="229"/>
      <c r="N270" s="229"/>
    </row>
    <row r="271" spans="1:14" ht="15" outlineLevel="1">
      <c r="A271" s="214" t="s">
        <v>339</v>
      </c>
      <c r="D271" s="185"/>
      <c r="E271" s="185"/>
      <c r="F271" s="185"/>
      <c r="G271" s="185"/>
      <c r="H271" s="213"/>
      <c r="K271" s="229"/>
      <c r="L271" s="229"/>
      <c r="M271" s="229"/>
      <c r="N271" s="229"/>
    </row>
    <row r="272" spans="1:14" ht="15" outlineLevel="1">
      <c r="A272" s="214" t="s">
        <v>340</v>
      </c>
      <c r="D272" s="185"/>
      <c r="E272" s="185"/>
      <c r="F272" s="185"/>
      <c r="G272" s="185"/>
      <c r="H272" s="213"/>
      <c r="K272" s="229"/>
      <c r="L272" s="229"/>
      <c r="M272" s="229"/>
      <c r="N272" s="229"/>
    </row>
    <row r="273" spans="1:14" ht="15" outlineLevel="1">
      <c r="A273" s="214" t="s">
        <v>341</v>
      </c>
      <c r="D273" s="185"/>
      <c r="E273" s="185"/>
      <c r="F273" s="185"/>
      <c r="G273" s="185"/>
      <c r="H273" s="213"/>
      <c r="K273" s="229"/>
      <c r="L273" s="229"/>
      <c r="M273" s="229"/>
      <c r="N273" s="229"/>
    </row>
    <row r="274" spans="1:14" ht="15" outlineLevel="1">
      <c r="A274" s="214" t="s">
        <v>342</v>
      </c>
      <c r="D274" s="185"/>
      <c r="E274" s="185"/>
      <c r="F274" s="185"/>
      <c r="G274" s="185"/>
      <c r="H274" s="213"/>
      <c r="K274" s="229"/>
      <c r="L274" s="229"/>
      <c r="M274" s="229"/>
      <c r="N274" s="229"/>
    </row>
    <row r="275" spans="1:14" ht="15" outlineLevel="1">
      <c r="A275" s="214" t="s">
        <v>343</v>
      </c>
      <c r="D275" s="185"/>
      <c r="E275" s="185"/>
      <c r="F275" s="185"/>
      <c r="G275" s="185"/>
      <c r="H275" s="213"/>
      <c r="K275" s="229"/>
      <c r="L275" s="229"/>
      <c r="M275" s="229"/>
      <c r="N275" s="229"/>
    </row>
    <row r="276" spans="1:14" ht="15" outlineLevel="1">
      <c r="A276" s="214" t="s">
        <v>344</v>
      </c>
      <c r="D276" s="185"/>
      <c r="E276" s="185"/>
      <c r="F276" s="185"/>
      <c r="G276" s="185"/>
      <c r="H276" s="213"/>
      <c r="K276" s="229"/>
      <c r="L276" s="229"/>
      <c r="M276" s="229"/>
      <c r="N276" s="229"/>
    </row>
    <row r="277" spans="1:14" ht="15" outlineLevel="1">
      <c r="A277" s="214" t="s">
        <v>345</v>
      </c>
      <c r="D277" s="185"/>
      <c r="E277" s="185"/>
      <c r="F277" s="185"/>
      <c r="G277" s="185"/>
      <c r="H277" s="213"/>
      <c r="K277" s="229"/>
      <c r="L277" s="229"/>
      <c r="M277" s="229"/>
      <c r="N277" s="229"/>
    </row>
    <row r="278" spans="1:14" ht="15" outlineLevel="1">
      <c r="A278" s="214" t="s">
        <v>346</v>
      </c>
      <c r="D278" s="185"/>
      <c r="E278" s="185"/>
      <c r="F278" s="185"/>
      <c r="G278" s="185"/>
      <c r="H278" s="213"/>
      <c r="K278" s="229"/>
      <c r="L278" s="229"/>
      <c r="M278" s="229"/>
      <c r="N278" s="229"/>
    </row>
    <row r="279" spans="1:14" ht="15" outlineLevel="1">
      <c r="A279" s="214" t="s">
        <v>347</v>
      </c>
      <c r="D279" s="185"/>
      <c r="E279" s="185"/>
      <c r="F279" s="185"/>
      <c r="G279" s="185"/>
      <c r="H279" s="213"/>
      <c r="K279" s="229"/>
      <c r="L279" s="229"/>
      <c r="M279" s="229"/>
      <c r="N279" s="229"/>
    </row>
    <row r="280" spans="1:14" ht="15" outlineLevel="1">
      <c r="A280" s="214" t="s">
        <v>348</v>
      </c>
      <c r="D280" s="185"/>
      <c r="E280" s="185"/>
      <c r="F280" s="185"/>
      <c r="G280" s="185"/>
      <c r="H280" s="213"/>
      <c r="K280" s="229"/>
      <c r="L280" s="229"/>
      <c r="M280" s="229"/>
      <c r="N280" s="229"/>
    </row>
    <row r="281" spans="1:14" ht="15" outlineLevel="1">
      <c r="A281" s="214" t="s">
        <v>349</v>
      </c>
      <c r="D281" s="185"/>
      <c r="E281" s="185"/>
      <c r="F281" s="185"/>
      <c r="G281" s="185"/>
      <c r="H281" s="213"/>
      <c r="K281" s="229"/>
      <c r="L281" s="229"/>
      <c r="M281" s="229"/>
      <c r="N281" s="229"/>
    </row>
    <row r="282" spans="1:14" ht="15" outlineLevel="1">
      <c r="A282" s="214" t="s">
        <v>350</v>
      </c>
      <c r="D282" s="185"/>
      <c r="E282" s="185"/>
      <c r="F282" s="185"/>
      <c r="G282" s="185"/>
      <c r="H282" s="213"/>
      <c r="K282" s="229"/>
      <c r="L282" s="229"/>
      <c r="M282" s="229"/>
      <c r="N282" s="229"/>
    </row>
    <row r="283" spans="1:14" ht="15" outlineLevel="1">
      <c r="A283" s="214" t="s">
        <v>351</v>
      </c>
      <c r="D283" s="185"/>
      <c r="E283" s="185"/>
      <c r="F283" s="185"/>
      <c r="G283" s="185"/>
      <c r="H283" s="213"/>
      <c r="K283" s="229"/>
      <c r="L283" s="229"/>
      <c r="M283" s="229"/>
      <c r="N283" s="229"/>
    </row>
    <row r="284" spans="1:14" ht="15" outlineLevel="1">
      <c r="A284" s="214" t="s">
        <v>352</v>
      </c>
      <c r="D284" s="185"/>
      <c r="E284" s="185"/>
      <c r="F284" s="185"/>
      <c r="G284" s="185"/>
      <c r="H284" s="213"/>
      <c r="K284" s="229"/>
      <c r="L284" s="229"/>
      <c r="M284" s="229"/>
      <c r="N284" s="229"/>
    </row>
    <row r="285" spans="1:13" ht="37.5">
      <c r="A285" s="225"/>
      <c r="B285" s="225" t="s">
        <v>353</v>
      </c>
      <c r="C285" s="225" t="s">
        <v>354</v>
      </c>
      <c r="D285" s="225" t="s">
        <v>354</v>
      </c>
      <c r="E285" s="225"/>
      <c r="F285" s="224"/>
      <c r="G285" s="223"/>
      <c r="H285" s="213"/>
      <c r="I285" s="222"/>
      <c r="J285" s="222"/>
      <c r="K285" s="222"/>
      <c r="L285" s="222"/>
      <c r="M285" s="221"/>
    </row>
    <row r="286" spans="1:13" ht="18.75">
      <c r="A286" s="234" t="s">
        <v>355</v>
      </c>
      <c r="B286" s="232"/>
      <c r="C286" s="232"/>
      <c r="D286" s="232"/>
      <c r="E286" s="232"/>
      <c r="F286" s="233"/>
      <c r="G286" s="232"/>
      <c r="H286" s="213"/>
      <c r="I286" s="222"/>
      <c r="J286" s="222"/>
      <c r="K286" s="222"/>
      <c r="L286" s="222"/>
      <c r="M286" s="221"/>
    </row>
    <row r="287" spans="1:13" ht="18.75">
      <c r="A287" s="234" t="s">
        <v>356</v>
      </c>
      <c r="B287" s="232"/>
      <c r="C287" s="232"/>
      <c r="D287" s="232"/>
      <c r="E287" s="232"/>
      <c r="F287" s="233"/>
      <c r="G287" s="232"/>
      <c r="H287" s="213"/>
      <c r="I287" s="222"/>
      <c r="J287" s="222"/>
      <c r="K287" s="222"/>
      <c r="L287" s="222"/>
      <c r="M287" s="221"/>
    </row>
    <row r="288" spans="1:14" ht="15">
      <c r="A288" s="214" t="s">
        <v>357</v>
      </c>
      <c r="B288" s="216" t="s">
        <v>1890</v>
      </c>
      <c r="C288" s="226">
        <f>ROW(B38)</f>
        <v>38</v>
      </c>
      <c r="D288" s="231"/>
      <c r="E288" s="231"/>
      <c r="F288" s="231"/>
      <c r="G288" s="231"/>
      <c r="H288" s="213"/>
      <c r="I288" s="216"/>
      <c r="J288" s="226"/>
      <c r="L288" s="231"/>
      <c r="M288" s="231"/>
      <c r="N288" s="231"/>
    </row>
    <row r="289" spans="1:13" ht="15">
      <c r="A289" s="214" t="s">
        <v>358</v>
      </c>
      <c r="B289" s="216" t="s">
        <v>1889</v>
      </c>
      <c r="C289" s="226">
        <f>ROW(B39)</f>
        <v>39</v>
      </c>
      <c r="E289" s="231"/>
      <c r="F289" s="231"/>
      <c r="H289" s="213"/>
      <c r="I289" s="216"/>
      <c r="J289" s="226"/>
      <c r="L289" s="231"/>
      <c r="M289" s="231"/>
    </row>
    <row r="290" spans="1:14" ht="15">
      <c r="A290" s="214" t="s">
        <v>359</v>
      </c>
      <c r="B290" s="216" t="s">
        <v>1888</v>
      </c>
      <c r="C290" s="226" t="str">
        <f>ROW('B1. HTT Mortgage Assets'!B43)&amp;" for Mortgage Assets"</f>
        <v>43 for Mortgage Assets</v>
      </c>
      <c r="D290" s="226" t="e">
        <f>ROW(#REF!)&amp;" for Public Sector Assets"</f>
        <v>#REF!</v>
      </c>
      <c r="E290" s="228"/>
      <c r="F290" s="231"/>
      <c r="G290" s="228"/>
      <c r="H290" s="213"/>
      <c r="I290" s="216"/>
      <c r="J290" s="226"/>
      <c r="K290" s="226"/>
      <c r="L290" s="228"/>
      <c r="M290" s="231"/>
      <c r="N290" s="228"/>
    </row>
    <row r="291" spans="1:10" ht="15">
      <c r="A291" s="214" t="s">
        <v>360</v>
      </c>
      <c r="B291" s="216" t="s">
        <v>1887</v>
      </c>
      <c r="C291" s="226">
        <f>ROW(B52)</f>
        <v>52</v>
      </c>
      <c r="H291" s="213"/>
      <c r="I291" s="216"/>
      <c r="J291" s="226"/>
    </row>
    <row r="292" spans="1:14" ht="15">
      <c r="A292" s="214" t="s">
        <v>361</v>
      </c>
      <c r="B292" s="216" t="s">
        <v>1886</v>
      </c>
      <c r="C292" s="230" t="str">
        <f>ROW('B1. HTT Mortgage Assets'!B186)&amp;" for Residential Mortgage Assets"</f>
        <v>186 for Residential Mortgage Assets</v>
      </c>
      <c r="D292" s="226" t="str">
        <f>ROW('B1. HTT Mortgage Assets'!B287)&amp;" for Commercial Mortgage Assets"</f>
        <v>287 for Commercial Mortgage Assets</v>
      </c>
      <c r="E292" s="228"/>
      <c r="F292" s="226" t="e">
        <f>ROW(#REF!)&amp;" for Public Sector Assets"</f>
        <v>#REF!</v>
      </c>
      <c r="G292" s="228"/>
      <c r="H292" s="213"/>
      <c r="I292" s="216"/>
      <c r="J292" s="229"/>
      <c r="K292" s="226"/>
      <c r="L292" s="228"/>
      <c r="N292" s="228"/>
    </row>
    <row r="293" spans="1:13" ht="15">
      <c r="A293" s="214" t="s">
        <v>362</v>
      </c>
      <c r="B293" s="216" t="s">
        <v>1885</v>
      </c>
      <c r="C293" s="226" t="str">
        <f>ROW('B1. HTT Mortgage Assets'!B149)&amp;" for Mortgage Assets"</f>
        <v>149 for Mortgage Assets</v>
      </c>
      <c r="D293" s="226" t="e">
        <f>ROW(#REF!)&amp;" for Public Sector Assets"</f>
        <v>#REF!</v>
      </c>
      <c r="H293" s="213"/>
      <c r="I293" s="216"/>
      <c r="M293" s="228"/>
    </row>
    <row r="294" spans="1:13" ht="15">
      <c r="A294" s="214" t="s">
        <v>363</v>
      </c>
      <c r="B294" s="216" t="s">
        <v>1884</v>
      </c>
      <c r="C294" s="226">
        <f>ROW(B111)</f>
        <v>111</v>
      </c>
      <c r="F294" s="228"/>
      <c r="H294" s="213"/>
      <c r="I294" s="216"/>
      <c r="J294" s="226"/>
      <c r="M294" s="228"/>
    </row>
    <row r="295" spans="1:13" ht="15">
      <c r="A295" s="214" t="s">
        <v>364</v>
      </c>
      <c r="B295" s="216" t="s">
        <v>1883</v>
      </c>
      <c r="C295" s="226">
        <f>ROW(B163)</f>
        <v>163</v>
      </c>
      <c r="E295" s="228"/>
      <c r="F295" s="228"/>
      <c r="H295" s="213"/>
      <c r="I295" s="216"/>
      <c r="J295" s="226"/>
      <c r="L295" s="228"/>
      <c r="M295" s="228"/>
    </row>
    <row r="296" spans="1:13" ht="15">
      <c r="A296" s="214" t="s">
        <v>365</v>
      </c>
      <c r="B296" s="216" t="s">
        <v>1882</v>
      </c>
      <c r="C296" s="226">
        <f>ROW(B137)</f>
        <v>137</v>
      </c>
      <c r="E296" s="228"/>
      <c r="F296" s="228"/>
      <c r="H296" s="213"/>
      <c r="I296" s="216"/>
      <c r="J296" s="226"/>
      <c r="L296" s="228"/>
      <c r="M296" s="228"/>
    </row>
    <row r="297" spans="1:12" ht="30">
      <c r="A297" s="214" t="s">
        <v>366</v>
      </c>
      <c r="B297" s="214" t="s">
        <v>367</v>
      </c>
      <c r="C297" s="226" t="str">
        <f>ROW('C. HTT Harmonised Glossary'!B17)&amp;" for Harmonised Glossary"</f>
        <v>17 for Harmonised Glossary</v>
      </c>
      <c r="E297" s="228"/>
      <c r="H297" s="213"/>
      <c r="J297" s="226"/>
      <c r="L297" s="228"/>
    </row>
    <row r="298" spans="1:12" ht="15">
      <c r="A298" s="214" t="s">
        <v>368</v>
      </c>
      <c r="B298" s="216" t="s">
        <v>1881</v>
      </c>
      <c r="C298" s="226">
        <f>ROW(B65)</f>
        <v>65</v>
      </c>
      <c r="E298" s="228"/>
      <c r="H298" s="213"/>
      <c r="I298" s="216"/>
      <c r="J298" s="226"/>
      <c r="L298" s="228"/>
    </row>
    <row r="299" spans="1:12" ht="15">
      <c r="A299" s="214" t="s">
        <v>369</v>
      </c>
      <c r="B299" s="216" t="s">
        <v>1880</v>
      </c>
      <c r="C299" s="226">
        <f>ROW(B88)</f>
        <v>88</v>
      </c>
      <c r="E299" s="228"/>
      <c r="H299" s="213"/>
      <c r="I299" s="216"/>
      <c r="J299" s="226"/>
      <c r="L299" s="228"/>
    </row>
    <row r="300" spans="1:12" ht="15">
      <c r="A300" s="214" t="s">
        <v>370</v>
      </c>
      <c r="B300" s="216" t="s">
        <v>1879</v>
      </c>
      <c r="C300" s="226" t="str">
        <f>ROW('B1. HTT Mortgage Assets'!B179)&amp;" for Mortgage Assets"</f>
        <v>179 for Mortgage Assets</v>
      </c>
      <c r="D300" s="226" t="e">
        <f>ROW(#REF!)&amp;" for Public Sector Assets"</f>
        <v>#REF!</v>
      </c>
      <c r="E300" s="228"/>
      <c r="H300" s="213"/>
      <c r="I300" s="216"/>
      <c r="J300" s="226"/>
      <c r="K300" s="226"/>
      <c r="L300" s="228"/>
    </row>
    <row r="301" spans="1:12" ht="15" outlineLevel="1">
      <c r="A301" s="214" t="s">
        <v>371</v>
      </c>
      <c r="B301" s="216"/>
      <c r="C301" s="226"/>
      <c r="D301" s="226"/>
      <c r="E301" s="228"/>
      <c r="H301" s="213"/>
      <c r="I301" s="216"/>
      <c r="J301" s="226"/>
      <c r="K301" s="226"/>
      <c r="L301" s="228"/>
    </row>
    <row r="302" spans="1:12" ht="15" outlineLevel="1">
      <c r="A302" s="214" t="s">
        <v>372</v>
      </c>
      <c r="B302" s="216"/>
      <c r="C302" s="226"/>
      <c r="D302" s="226"/>
      <c r="E302" s="228"/>
      <c r="H302" s="213"/>
      <c r="I302" s="216"/>
      <c r="J302" s="226"/>
      <c r="K302" s="226"/>
      <c r="L302" s="228"/>
    </row>
    <row r="303" spans="1:12" ht="15" outlineLevel="1">
      <c r="A303" s="214" t="s">
        <v>373</v>
      </c>
      <c r="B303" s="216"/>
      <c r="C303" s="226"/>
      <c r="D303" s="226"/>
      <c r="E303" s="228"/>
      <c r="H303" s="213"/>
      <c r="I303" s="216"/>
      <c r="J303" s="226"/>
      <c r="K303" s="226"/>
      <c r="L303" s="228"/>
    </row>
    <row r="304" spans="1:12" ht="15" outlineLevel="1">
      <c r="A304" s="214" t="s">
        <v>374</v>
      </c>
      <c r="B304" s="216"/>
      <c r="C304" s="226"/>
      <c r="D304" s="226"/>
      <c r="E304" s="228"/>
      <c r="H304" s="213"/>
      <c r="I304" s="216"/>
      <c r="J304" s="226"/>
      <c r="K304" s="226"/>
      <c r="L304" s="228"/>
    </row>
    <row r="305" spans="1:12" ht="15" outlineLevel="1">
      <c r="A305" s="214" t="s">
        <v>375</v>
      </c>
      <c r="B305" s="216"/>
      <c r="C305" s="226"/>
      <c r="D305" s="226"/>
      <c r="E305" s="228"/>
      <c r="H305" s="213"/>
      <c r="I305" s="216"/>
      <c r="J305" s="226"/>
      <c r="K305" s="226"/>
      <c r="L305" s="228"/>
    </row>
    <row r="306" spans="1:12" ht="15" outlineLevel="1">
      <c r="A306" s="214" t="s">
        <v>376</v>
      </c>
      <c r="B306" s="216"/>
      <c r="C306" s="226"/>
      <c r="D306" s="226"/>
      <c r="E306" s="228"/>
      <c r="H306" s="213"/>
      <c r="I306" s="216"/>
      <c r="J306" s="226"/>
      <c r="K306" s="226"/>
      <c r="L306" s="228"/>
    </row>
    <row r="307" spans="1:12" ht="15" outlineLevel="1">
      <c r="A307" s="214" t="s">
        <v>377</v>
      </c>
      <c r="B307" s="216"/>
      <c r="C307" s="226"/>
      <c r="D307" s="226"/>
      <c r="E307" s="228"/>
      <c r="H307" s="213"/>
      <c r="I307" s="216"/>
      <c r="J307" s="226"/>
      <c r="K307" s="226"/>
      <c r="L307" s="228"/>
    </row>
    <row r="308" spans="1:12" ht="15" outlineLevel="1">
      <c r="A308" s="214" t="s">
        <v>378</v>
      </c>
      <c r="B308" s="216"/>
      <c r="C308" s="226"/>
      <c r="D308" s="226"/>
      <c r="E308" s="228"/>
      <c r="H308" s="213"/>
      <c r="I308" s="216"/>
      <c r="J308" s="226"/>
      <c r="K308" s="226"/>
      <c r="L308" s="228"/>
    </row>
    <row r="309" spans="1:12" ht="15" outlineLevel="1">
      <c r="A309" s="214" t="s">
        <v>379</v>
      </c>
      <c r="B309" s="216"/>
      <c r="C309" s="226"/>
      <c r="D309" s="226"/>
      <c r="E309" s="228"/>
      <c r="H309" s="213"/>
      <c r="I309" s="216"/>
      <c r="J309" s="226"/>
      <c r="K309" s="226"/>
      <c r="L309" s="228"/>
    </row>
    <row r="310" spans="1:8" ht="15" outlineLevel="1">
      <c r="A310" s="214" t="s">
        <v>380</v>
      </c>
      <c r="H310" s="213"/>
    </row>
    <row r="311" spans="1:13" ht="37.5">
      <c r="A311" s="224"/>
      <c r="B311" s="225" t="s">
        <v>381</v>
      </c>
      <c r="C311" s="224"/>
      <c r="D311" s="224"/>
      <c r="E311" s="224"/>
      <c r="F311" s="224"/>
      <c r="G311" s="223"/>
      <c r="H311" s="213"/>
      <c r="I311" s="222"/>
      <c r="J311" s="221"/>
      <c r="K311" s="221"/>
      <c r="L311" s="221"/>
      <c r="M311" s="221"/>
    </row>
    <row r="312" spans="1:10" ht="15">
      <c r="A312" s="214" t="s">
        <v>382</v>
      </c>
      <c r="B312" s="227" t="s">
        <v>383</v>
      </c>
      <c r="C312" s="214">
        <v>0</v>
      </c>
      <c r="H312" s="213"/>
      <c r="I312" s="227"/>
      <c r="J312" s="226"/>
    </row>
    <row r="313" spans="1:10" ht="15" outlineLevel="1">
      <c r="A313" s="214" t="s">
        <v>384</v>
      </c>
      <c r="B313" s="227"/>
      <c r="C313" s="226"/>
      <c r="H313" s="213"/>
      <c r="I313" s="227"/>
      <c r="J313" s="226"/>
    </row>
    <row r="314" spans="1:10" ht="15" outlineLevel="1">
      <c r="A314" s="214" t="s">
        <v>385</v>
      </c>
      <c r="B314" s="227"/>
      <c r="C314" s="226"/>
      <c r="H314" s="213"/>
      <c r="I314" s="227"/>
      <c r="J314" s="226"/>
    </row>
    <row r="315" spans="1:10" ht="15" outlineLevel="1">
      <c r="A315" s="214" t="s">
        <v>386</v>
      </c>
      <c r="B315" s="227"/>
      <c r="C315" s="226"/>
      <c r="H315" s="213"/>
      <c r="I315" s="227"/>
      <c r="J315" s="226"/>
    </row>
    <row r="316" spans="1:10" ht="15" outlineLevel="1">
      <c r="A316" s="214" t="s">
        <v>387</v>
      </c>
      <c r="B316" s="227"/>
      <c r="C316" s="226"/>
      <c r="H316" s="213"/>
      <c r="I316" s="227"/>
      <c r="J316" s="226"/>
    </row>
    <row r="317" spans="1:10" ht="15" outlineLevel="1">
      <c r="A317" s="214" t="s">
        <v>388</v>
      </c>
      <c r="B317" s="227"/>
      <c r="C317" s="226"/>
      <c r="H317" s="213"/>
      <c r="I317" s="227"/>
      <c r="J317" s="226"/>
    </row>
    <row r="318" spans="1:10" ht="15" outlineLevel="1">
      <c r="A318" s="214" t="s">
        <v>389</v>
      </c>
      <c r="B318" s="227"/>
      <c r="C318" s="226"/>
      <c r="H318" s="213"/>
      <c r="I318" s="227"/>
      <c r="J318" s="226"/>
    </row>
    <row r="319" spans="1:13" ht="18.75">
      <c r="A319" s="224"/>
      <c r="B319" s="225" t="s">
        <v>390</v>
      </c>
      <c r="C319" s="224"/>
      <c r="D319" s="224"/>
      <c r="E319" s="224"/>
      <c r="F319" s="224"/>
      <c r="G319" s="223"/>
      <c r="H319" s="213"/>
      <c r="I319" s="222"/>
      <c r="J319" s="221"/>
      <c r="K319" s="221"/>
      <c r="L319" s="221"/>
      <c r="M319" s="221"/>
    </row>
    <row r="320" spans="1:13" ht="15" customHeight="1" outlineLevel="1">
      <c r="A320" s="219"/>
      <c r="B320" s="220" t="s">
        <v>391</v>
      </c>
      <c r="C320" s="219"/>
      <c r="D320" s="219"/>
      <c r="E320" s="218"/>
      <c r="F320" s="217"/>
      <c r="G320" s="217"/>
      <c r="H320" s="213"/>
      <c r="L320" s="213"/>
      <c r="M320" s="213"/>
    </row>
    <row r="321" spans="1:8" ht="15" outlineLevel="1">
      <c r="A321" s="214" t="s">
        <v>392</v>
      </c>
      <c r="B321" s="216" t="s">
        <v>1878</v>
      </c>
      <c r="C321" s="216"/>
      <c r="H321" s="213"/>
    </row>
    <row r="322" spans="1:8" ht="15" outlineLevel="1">
      <c r="A322" s="214" t="s">
        <v>393</v>
      </c>
      <c r="B322" s="216" t="s">
        <v>1877</v>
      </c>
      <c r="C322" s="216"/>
      <c r="H322" s="213"/>
    </row>
    <row r="323" spans="1:8" ht="15" outlineLevel="1">
      <c r="A323" s="214" t="s">
        <v>394</v>
      </c>
      <c r="B323" s="216" t="s">
        <v>395</v>
      </c>
      <c r="C323" s="216"/>
      <c r="H323" s="213"/>
    </row>
    <row r="324" spans="1:8" ht="15" outlineLevel="1">
      <c r="A324" s="214" t="s">
        <v>396</v>
      </c>
      <c r="B324" s="216" t="s">
        <v>397</v>
      </c>
      <c r="H324" s="213"/>
    </row>
    <row r="325" spans="1:8" ht="15" outlineLevel="1">
      <c r="A325" s="214" t="s">
        <v>398</v>
      </c>
      <c r="B325" s="216" t="s">
        <v>399</v>
      </c>
      <c r="H325" s="213"/>
    </row>
    <row r="326" spans="1:8" ht="15" outlineLevel="1">
      <c r="A326" s="214" t="s">
        <v>400</v>
      </c>
      <c r="B326" s="216" t="s">
        <v>884</v>
      </c>
      <c r="H326" s="213"/>
    </row>
    <row r="327" spans="1:8" ht="15" outlineLevel="1">
      <c r="A327" s="214" t="s">
        <v>401</v>
      </c>
      <c r="B327" s="216" t="s">
        <v>402</v>
      </c>
      <c r="H327" s="213"/>
    </row>
    <row r="328" spans="1:8" ht="15" outlineLevel="1">
      <c r="A328" s="214" t="s">
        <v>403</v>
      </c>
      <c r="B328" s="216" t="s">
        <v>404</v>
      </c>
      <c r="H328" s="213"/>
    </row>
    <row r="329" spans="1:8" ht="15" outlineLevel="1">
      <c r="A329" s="214" t="s">
        <v>405</v>
      </c>
      <c r="B329" s="216" t="s">
        <v>1876</v>
      </c>
      <c r="H329" s="213"/>
    </row>
    <row r="330" spans="1:8" ht="15" outlineLevel="1">
      <c r="A330" s="214" t="s">
        <v>406</v>
      </c>
      <c r="B330" s="215" t="s">
        <v>407</v>
      </c>
      <c r="H330" s="213"/>
    </row>
    <row r="331" spans="1:8" ht="15" outlineLevel="1">
      <c r="A331" s="214" t="s">
        <v>408</v>
      </c>
      <c r="B331" s="215" t="s">
        <v>407</v>
      </c>
      <c r="H331" s="213"/>
    </row>
    <row r="332" spans="1:8" ht="15" outlineLevel="1">
      <c r="A332" s="214" t="s">
        <v>409</v>
      </c>
      <c r="B332" s="215" t="s">
        <v>407</v>
      </c>
      <c r="H332" s="213"/>
    </row>
    <row r="333" spans="1:8" ht="15" outlineLevel="1">
      <c r="A333" s="214" t="s">
        <v>410</v>
      </c>
      <c r="B333" s="215" t="s">
        <v>407</v>
      </c>
      <c r="H333" s="213"/>
    </row>
    <row r="334" spans="1:8" ht="15" outlineLevel="1">
      <c r="A334" s="214" t="s">
        <v>411</v>
      </c>
      <c r="B334" s="215" t="s">
        <v>407</v>
      </c>
      <c r="H334" s="213"/>
    </row>
    <row r="335" spans="1:8" ht="15" outlineLevel="1">
      <c r="A335" s="214" t="s">
        <v>412</v>
      </c>
      <c r="B335" s="215" t="s">
        <v>407</v>
      </c>
      <c r="H335" s="213"/>
    </row>
    <row r="336" spans="1:8" ht="15" outlineLevel="1">
      <c r="A336" s="214" t="s">
        <v>413</v>
      </c>
      <c r="B336" s="215" t="s">
        <v>407</v>
      </c>
      <c r="H336" s="213"/>
    </row>
    <row r="337" spans="1:8" ht="15" outlineLevel="1">
      <c r="A337" s="214" t="s">
        <v>414</v>
      </c>
      <c r="B337" s="215" t="s">
        <v>407</v>
      </c>
      <c r="H337" s="213"/>
    </row>
    <row r="338" spans="1:8" ht="15" outlineLevel="1">
      <c r="A338" s="214" t="s">
        <v>415</v>
      </c>
      <c r="B338" s="215" t="s">
        <v>407</v>
      </c>
      <c r="H338" s="213"/>
    </row>
    <row r="339" spans="1:8" ht="15" outlineLevel="1">
      <c r="A339" s="214" t="s">
        <v>416</v>
      </c>
      <c r="B339" s="215" t="s">
        <v>407</v>
      </c>
      <c r="H339" s="213"/>
    </row>
    <row r="340" spans="1:8" ht="15" outlineLevel="1">
      <c r="A340" s="214" t="s">
        <v>417</v>
      </c>
      <c r="B340" s="215" t="s">
        <v>407</v>
      </c>
      <c r="H340" s="213"/>
    </row>
    <row r="341" spans="1:8" ht="15" outlineLevel="1">
      <c r="A341" s="214" t="s">
        <v>418</v>
      </c>
      <c r="B341" s="215" t="s">
        <v>407</v>
      </c>
      <c r="H341" s="213"/>
    </row>
    <row r="342" spans="1:8" ht="15" outlineLevel="1">
      <c r="A342" s="214" t="s">
        <v>419</v>
      </c>
      <c r="B342" s="215" t="s">
        <v>407</v>
      </c>
      <c r="H342" s="213"/>
    </row>
    <row r="343" spans="1:8" ht="15" outlineLevel="1">
      <c r="A343" s="214" t="s">
        <v>420</v>
      </c>
      <c r="B343" s="215" t="s">
        <v>407</v>
      </c>
      <c r="H343" s="213"/>
    </row>
    <row r="344" spans="1:8" ht="15" outlineLevel="1">
      <c r="A344" s="214" t="s">
        <v>421</v>
      </c>
      <c r="B344" s="215" t="s">
        <v>407</v>
      </c>
      <c r="H344" s="213"/>
    </row>
    <row r="345" spans="1:8" ht="15" outlineLevel="1">
      <c r="A345" s="214" t="s">
        <v>422</v>
      </c>
      <c r="B345" s="215" t="s">
        <v>407</v>
      </c>
      <c r="H345" s="213"/>
    </row>
    <row r="346" spans="1:8" ht="15" outlineLevel="1">
      <c r="A346" s="214" t="s">
        <v>423</v>
      </c>
      <c r="B346" s="215" t="s">
        <v>407</v>
      </c>
      <c r="H346" s="213"/>
    </row>
    <row r="347" spans="1:8" ht="15" outlineLevel="1">
      <c r="A347" s="214" t="s">
        <v>424</v>
      </c>
      <c r="B347" s="215" t="s">
        <v>407</v>
      </c>
      <c r="H347" s="213"/>
    </row>
    <row r="348" spans="1:8" ht="15" outlineLevel="1">
      <c r="A348" s="214" t="s">
        <v>425</v>
      </c>
      <c r="B348" s="215" t="s">
        <v>407</v>
      </c>
      <c r="H348" s="213"/>
    </row>
    <row r="349" spans="1:8" ht="15" outlineLevel="1">
      <c r="A349" s="214" t="s">
        <v>426</v>
      </c>
      <c r="B349" s="215" t="s">
        <v>407</v>
      </c>
      <c r="H349" s="213"/>
    </row>
    <row r="350" spans="1:8" ht="15" outlineLevel="1">
      <c r="A350" s="214" t="s">
        <v>427</v>
      </c>
      <c r="B350" s="215" t="s">
        <v>407</v>
      </c>
      <c r="H350" s="213"/>
    </row>
    <row r="351" spans="1:8" ht="15" outlineLevel="1">
      <c r="A351" s="214" t="s">
        <v>428</v>
      </c>
      <c r="B351" s="215" t="s">
        <v>407</v>
      </c>
      <c r="H351" s="213"/>
    </row>
    <row r="352" spans="1:8" ht="15" outlineLevel="1">
      <c r="A352" s="214" t="s">
        <v>429</v>
      </c>
      <c r="B352" s="215" t="s">
        <v>407</v>
      </c>
      <c r="H352" s="213"/>
    </row>
    <row r="353" spans="1:8" ht="15" outlineLevel="1">
      <c r="A353" s="214" t="s">
        <v>430</v>
      </c>
      <c r="B353" s="215" t="s">
        <v>407</v>
      </c>
      <c r="H353" s="213"/>
    </row>
    <row r="354" spans="1:8" ht="15" outlineLevel="1">
      <c r="A354" s="214" t="s">
        <v>431</v>
      </c>
      <c r="B354" s="215" t="s">
        <v>407</v>
      </c>
      <c r="H354" s="213"/>
    </row>
    <row r="355" spans="1:8" ht="15" outlineLevel="1">
      <c r="A355" s="214" t="s">
        <v>432</v>
      </c>
      <c r="B355" s="215" t="s">
        <v>407</v>
      </c>
      <c r="H355" s="213"/>
    </row>
    <row r="356" spans="1:8" ht="15" outlineLevel="1">
      <c r="A356" s="214" t="s">
        <v>433</v>
      </c>
      <c r="B356" s="215" t="s">
        <v>407</v>
      </c>
      <c r="H356" s="213"/>
    </row>
    <row r="357" spans="1:8" ht="15" outlineLevel="1">
      <c r="A357" s="214" t="s">
        <v>434</v>
      </c>
      <c r="B357" s="215" t="s">
        <v>407</v>
      </c>
      <c r="H357" s="213"/>
    </row>
    <row r="358" spans="1:8" ht="15" outlineLevel="1">
      <c r="A358" s="214" t="s">
        <v>435</v>
      </c>
      <c r="B358" s="215" t="s">
        <v>407</v>
      </c>
      <c r="H358" s="213"/>
    </row>
    <row r="359" spans="1:8" ht="15" outlineLevel="1">
      <c r="A359" s="214" t="s">
        <v>436</v>
      </c>
      <c r="B359" s="215" t="s">
        <v>407</v>
      </c>
      <c r="H359" s="213"/>
    </row>
    <row r="360" spans="1:8" ht="15" outlineLevel="1">
      <c r="A360" s="214" t="s">
        <v>437</v>
      </c>
      <c r="B360" s="215" t="s">
        <v>407</v>
      </c>
      <c r="H360" s="213"/>
    </row>
    <row r="361" spans="1:8" ht="15" outlineLevel="1">
      <c r="A361" s="214" t="s">
        <v>438</v>
      </c>
      <c r="B361" s="215" t="s">
        <v>407</v>
      </c>
      <c r="H361" s="213"/>
    </row>
    <row r="362" spans="1:8" ht="15" outlineLevel="1">
      <c r="A362" s="214" t="s">
        <v>439</v>
      </c>
      <c r="B362" s="215" t="s">
        <v>407</v>
      </c>
      <c r="H362" s="213"/>
    </row>
    <row r="363" spans="1:8" ht="15" outlineLevel="1">
      <c r="A363" s="214" t="s">
        <v>440</v>
      </c>
      <c r="B363" s="215" t="s">
        <v>407</v>
      </c>
      <c r="H363" s="213"/>
    </row>
    <row r="364" spans="1:8" ht="15" outlineLevel="1">
      <c r="A364" s="214" t="s">
        <v>441</v>
      </c>
      <c r="B364" s="215" t="s">
        <v>407</v>
      </c>
      <c r="H364" s="213"/>
    </row>
    <row r="365" spans="1:8" ht="15" outlineLevel="1">
      <c r="A365" s="214" t="s">
        <v>442</v>
      </c>
      <c r="B365" s="215" t="s">
        <v>407</v>
      </c>
      <c r="H365" s="213"/>
    </row>
    <row r="366" ht="15">
      <c r="H366" s="213"/>
    </row>
    <row r="367" ht="15">
      <c r="H367" s="213"/>
    </row>
    <row r="368" ht="15">
      <c r="H368" s="213"/>
    </row>
    <row r="369" ht="15">
      <c r="H369" s="213"/>
    </row>
    <row r="370" ht="15">
      <c r="H370" s="213"/>
    </row>
    <row r="371" ht="15">
      <c r="H371" s="213"/>
    </row>
    <row r="372" ht="15">
      <c r="H372" s="213"/>
    </row>
    <row r="373" ht="15">
      <c r="H373" s="213"/>
    </row>
    <row r="374" ht="15">
      <c r="H374" s="213"/>
    </row>
    <row r="375" ht="15">
      <c r="H375" s="213"/>
    </row>
    <row r="376" ht="15">
      <c r="H376" s="213"/>
    </row>
    <row r="377" ht="15">
      <c r="H377" s="213"/>
    </row>
    <row r="378" ht="15">
      <c r="H378" s="213"/>
    </row>
    <row r="379" ht="15">
      <c r="H379" s="213"/>
    </row>
    <row r="380" ht="15">
      <c r="H380" s="213"/>
    </row>
    <row r="381" ht="15">
      <c r="H381" s="213"/>
    </row>
    <row r="382" ht="15">
      <c r="H382" s="213"/>
    </row>
    <row r="383" ht="15">
      <c r="H383" s="213"/>
    </row>
    <row r="384" ht="15">
      <c r="H384" s="213"/>
    </row>
    <row r="385" ht="15">
      <c r="H385" s="213"/>
    </row>
    <row r="386" ht="15">
      <c r="H386" s="213"/>
    </row>
    <row r="387" ht="15">
      <c r="H387" s="213"/>
    </row>
    <row r="388" ht="15">
      <c r="H388" s="213"/>
    </row>
    <row r="389" ht="15">
      <c r="H389" s="213"/>
    </row>
    <row r="390" ht="15">
      <c r="H390" s="213"/>
    </row>
    <row r="391" ht="15">
      <c r="H391" s="213"/>
    </row>
    <row r="392" ht="15">
      <c r="H392" s="213"/>
    </row>
    <row r="393" ht="15">
      <c r="H393" s="213"/>
    </row>
    <row r="394" ht="15">
      <c r="H394" s="213"/>
    </row>
    <row r="395" ht="15">
      <c r="H395" s="213"/>
    </row>
    <row r="396" ht="15">
      <c r="H396" s="213"/>
    </row>
    <row r="397" ht="15">
      <c r="H397" s="213"/>
    </row>
    <row r="398" ht="15">
      <c r="H398" s="213"/>
    </row>
    <row r="399" ht="15">
      <c r="H399" s="213"/>
    </row>
    <row r="400" ht="15">
      <c r="H400" s="213"/>
    </row>
    <row r="401" ht="15">
      <c r="H401" s="213"/>
    </row>
    <row r="402" ht="15">
      <c r="H402" s="213"/>
    </row>
    <row r="403" ht="15">
      <c r="H403" s="213"/>
    </row>
    <row r="404" ht="15">
      <c r="H404" s="213"/>
    </row>
    <row r="405" ht="15">
      <c r="H405" s="213"/>
    </row>
    <row r="406" ht="15">
      <c r="H406" s="213"/>
    </row>
    <row r="407" ht="15">
      <c r="H407" s="213"/>
    </row>
    <row r="408" ht="15">
      <c r="H408" s="213"/>
    </row>
    <row r="409" ht="15">
      <c r="H409" s="213"/>
    </row>
    <row r="410" ht="15">
      <c r="H410" s="213"/>
    </row>
    <row r="411" ht="15">
      <c r="H411" s="213"/>
    </row>
    <row r="412" ht="15">
      <c r="H412" s="213"/>
    </row>
    <row r="413" ht="15">
      <c r="H413" s="213"/>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49" r:id="rId6"/>
  <headerFooter>
    <oddHeader>&amp;R&amp;G</oddHeader>
  </headerFooter>
  <rowBreaks count="4" manualBreakCount="4">
    <brk id="61" max="6" man="1"/>
    <brk id="129" max="6" man="1"/>
    <brk id="191" max="6" man="1"/>
    <brk id="318" max="6" man="1"/>
  </rowBreaks>
  <legacyDrawingHF r:id="rId5"/>
</worksheet>
</file>

<file path=xl/worksheets/sheet30.xml><?xml version="1.0" encoding="utf-8"?>
<worksheet xmlns="http://schemas.openxmlformats.org/spreadsheetml/2006/main" xmlns:r="http://schemas.openxmlformats.org/officeDocument/2006/relationships">
  <dimension ref="B1:P391"/>
  <sheetViews>
    <sheetView showGridLines="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0.9921875" style="0" customWidth="1"/>
    <col min="11" max="11" width="7.00390625" style="0" customWidth="1"/>
    <col min="12" max="12" width="2.00390625" style="0" customWidth="1"/>
    <col min="13" max="13" width="15.00390625" style="0" customWidth="1"/>
    <col min="14" max="15" width="14.00390625" style="0" customWidth="1"/>
    <col min="16" max="16" width="10.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31" t="s">
        <v>983</v>
      </c>
      <c r="L2" s="32"/>
      <c r="M2" s="32"/>
      <c r="N2" s="32"/>
      <c r="O2" s="32"/>
      <c r="P2" s="32"/>
    </row>
    <row r="3" spans="2:16" ht="6" customHeight="1">
      <c r="B3" s="1"/>
      <c r="C3" s="1"/>
      <c r="D3" s="1"/>
      <c r="E3" s="1"/>
      <c r="F3" s="1"/>
      <c r="G3" s="1"/>
      <c r="H3" s="1"/>
      <c r="I3" s="1"/>
      <c r="J3" s="1"/>
      <c r="K3" s="1"/>
      <c r="L3" s="1"/>
      <c r="M3" s="1"/>
      <c r="N3" s="1"/>
      <c r="O3" s="1"/>
      <c r="P3" s="1"/>
    </row>
    <row r="4" spans="2:16" ht="33" customHeight="1">
      <c r="B4" s="33" t="s">
        <v>1295</v>
      </c>
      <c r="C4" s="34"/>
      <c r="D4" s="34"/>
      <c r="E4" s="34"/>
      <c r="F4" s="34"/>
      <c r="G4" s="34"/>
      <c r="H4" s="34"/>
      <c r="I4" s="34"/>
      <c r="J4" s="34"/>
      <c r="K4" s="34"/>
      <c r="L4" s="34"/>
      <c r="M4" s="34"/>
      <c r="N4" s="34"/>
      <c r="O4" s="34"/>
      <c r="P4" s="34"/>
    </row>
    <row r="5" spans="2:16" ht="4.5" customHeight="1">
      <c r="B5" s="1"/>
      <c r="C5" s="1"/>
      <c r="D5" s="1"/>
      <c r="E5" s="1"/>
      <c r="F5" s="1"/>
      <c r="G5" s="1"/>
      <c r="H5" s="1"/>
      <c r="I5" s="1"/>
      <c r="J5" s="1"/>
      <c r="K5" s="1"/>
      <c r="L5" s="1"/>
      <c r="M5" s="1"/>
      <c r="N5" s="1"/>
      <c r="O5" s="1"/>
      <c r="P5" s="1"/>
    </row>
    <row r="6" spans="2:16" ht="20.25" customHeight="1">
      <c r="B6" s="38" t="s">
        <v>1119</v>
      </c>
      <c r="C6" s="39"/>
      <c r="D6" s="39"/>
      <c r="E6" s="39"/>
      <c r="F6" s="39"/>
      <c r="G6" s="1"/>
      <c r="H6" s="164">
        <v>43497</v>
      </c>
      <c r="I6" s="41"/>
      <c r="J6" s="41"/>
      <c r="K6" s="41"/>
      <c r="L6" s="1"/>
      <c r="M6" s="1"/>
      <c r="N6" s="1"/>
      <c r="O6" s="1"/>
      <c r="P6" s="1"/>
    </row>
    <row r="7" spans="2:16" ht="5.25" customHeight="1">
      <c r="B7" s="1"/>
      <c r="C7" s="1"/>
      <c r="D7" s="1"/>
      <c r="E7" s="1"/>
      <c r="F7" s="1"/>
      <c r="G7" s="1"/>
      <c r="H7" s="1"/>
      <c r="I7" s="1"/>
      <c r="J7" s="1"/>
      <c r="K7" s="1"/>
      <c r="L7" s="1"/>
      <c r="M7" s="1"/>
      <c r="N7" s="1"/>
      <c r="O7" s="1"/>
      <c r="P7" s="1"/>
    </row>
    <row r="8" spans="2:16" ht="17.25" customHeight="1">
      <c r="B8" s="155" t="s">
        <v>1296</v>
      </c>
      <c r="C8" s="156"/>
      <c r="D8" s="157"/>
      <c r="E8" s="158" t="s">
        <v>1297</v>
      </c>
      <c r="F8" s="159"/>
      <c r="G8" s="159"/>
      <c r="H8" s="160"/>
      <c r="I8" s="161" t="s">
        <v>1298</v>
      </c>
      <c r="J8" s="162"/>
      <c r="K8" s="162"/>
      <c r="L8" s="162"/>
      <c r="M8" s="162"/>
      <c r="N8" s="162"/>
      <c r="O8" s="163"/>
      <c r="P8" s="1"/>
    </row>
    <row r="9" spans="2:16" ht="22.5" customHeight="1">
      <c r="B9" s="24" t="s">
        <v>1299</v>
      </c>
      <c r="C9" s="4" t="s">
        <v>1300</v>
      </c>
      <c r="D9" s="4" t="s">
        <v>1301</v>
      </c>
      <c r="E9" s="24" t="s">
        <v>1302</v>
      </c>
      <c r="F9" s="165" t="s">
        <v>1303</v>
      </c>
      <c r="G9" s="43"/>
      <c r="H9" s="43"/>
      <c r="I9" s="47" t="s">
        <v>1304</v>
      </c>
      <c r="J9" s="43"/>
      <c r="K9" s="43"/>
      <c r="L9" s="43"/>
      <c r="M9" s="4" t="s">
        <v>1305</v>
      </c>
      <c r="N9" s="4" t="s">
        <v>1306</v>
      </c>
      <c r="O9" s="4" t="s">
        <v>1307</v>
      </c>
      <c r="P9" s="1"/>
    </row>
    <row r="10" spans="2:16" ht="11.25" customHeight="1">
      <c r="B10" s="25">
        <v>43497</v>
      </c>
      <c r="C10" s="26">
        <v>43525</v>
      </c>
      <c r="D10" s="10">
        <v>1</v>
      </c>
      <c r="E10" s="27">
        <v>28</v>
      </c>
      <c r="F10" s="166">
        <v>2250000000</v>
      </c>
      <c r="G10" s="59"/>
      <c r="H10" s="59"/>
      <c r="I10" s="58">
        <v>2910505848.629575</v>
      </c>
      <c r="J10" s="59"/>
      <c r="K10" s="59"/>
      <c r="L10" s="59"/>
      <c r="M10" s="10">
        <v>2906046768.533855</v>
      </c>
      <c r="N10" s="10">
        <v>2899370497.9031677</v>
      </c>
      <c r="O10" s="10">
        <v>2888276234.1758847</v>
      </c>
      <c r="P10" s="1"/>
    </row>
    <row r="11" spans="2:16" ht="11.25" customHeight="1">
      <c r="B11" s="25">
        <v>43497</v>
      </c>
      <c r="C11" s="26">
        <v>43556</v>
      </c>
      <c r="D11" s="10">
        <v>2</v>
      </c>
      <c r="E11" s="27">
        <v>59</v>
      </c>
      <c r="F11" s="166">
        <v>2250000000</v>
      </c>
      <c r="G11" s="59"/>
      <c r="H11" s="59"/>
      <c r="I11" s="58">
        <v>2892728052.539893</v>
      </c>
      <c r="J11" s="59"/>
      <c r="K11" s="59"/>
      <c r="L11" s="59"/>
      <c r="M11" s="10">
        <v>2883397445.048428</v>
      </c>
      <c r="N11" s="10">
        <v>2869456982.018603</v>
      </c>
      <c r="O11" s="10">
        <v>2846369971.8966203</v>
      </c>
      <c r="P11" s="1"/>
    </row>
    <row r="12" spans="2:16" ht="11.25" customHeight="1">
      <c r="B12" s="25">
        <v>43497</v>
      </c>
      <c r="C12" s="26">
        <v>43586</v>
      </c>
      <c r="D12" s="10">
        <v>3</v>
      </c>
      <c r="E12" s="27">
        <v>89</v>
      </c>
      <c r="F12" s="166">
        <v>2250000000</v>
      </c>
      <c r="G12" s="59"/>
      <c r="H12" s="59"/>
      <c r="I12" s="58">
        <v>2874917734.75791</v>
      </c>
      <c r="J12" s="59"/>
      <c r="K12" s="59"/>
      <c r="L12" s="59"/>
      <c r="M12" s="10">
        <v>2860940886.4656796</v>
      </c>
      <c r="N12" s="10">
        <v>2840101496.824735</v>
      </c>
      <c r="O12" s="10">
        <v>2805702214.755662</v>
      </c>
      <c r="P12" s="1"/>
    </row>
    <row r="13" spans="2:16" ht="11.25" customHeight="1">
      <c r="B13" s="25">
        <v>43497</v>
      </c>
      <c r="C13" s="26">
        <v>43617</v>
      </c>
      <c r="D13" s="10">
        <v>4</v>
      </c>
      <c r="E13" s="27">
        <v>120</v>
      </c>
      <c r="F13" s="166">
        <v>2250000000</v>
      </c>
      <c r="G13" s="59"/>
      <c r="H13" s="59"/>
      <c r="I13" s="58">
        <v>2856978392.684078</v>
      </c>
      <c r="J13" s="59"/>
      <c r="K13" s="59"/>
      <c r="L13" s="59"/>
      <c r="M13" s="10">
        <v>2838266670.29258</v>
      </c>
      <c r="N13" s="10">
        <v>2810426724.5365167</v>
      </c>
      <c r="O13" s="10">
        <v>2764627351.623523</v>
      </c>
      <c r="P13" s="1"/>
    </row>
    <row r="14" spans="2:16" ht="11.25" customHeight="1">
      <c r="B14" s="25">
        <v>43497</v>
      </c>
      <c r="C14" s="26">
        <v>43647</v>
      </c>
      <c r="D14" s="10">
        <v>5</v>
      </c>
      <c r="E14" s="27">
        <v>150</v>
      </c>
      <c r="F14" s="166">
        <v>2250000000</v>
      </c>
      <c r="G14" s="59"/>
      <c r="H14" s="59"/>
      <c r="I14" s="58">
        <v>2838651676.718684</v>
      </c>
      <c r="J14" s="59"/>
      <c r="K14" s="59"/>
      <c r="L14" s="59"/>
      <c r="M14" s="10">
        <v>2815431118.966033</v>
      </c>
      <c r="N14" s="10">
        <v>2780953602.0945444</v>
      </c>
      <c r="O14" s="10">
        <v>2724420630.9533854</v>
      </c>
      <c r="P14" s="1"/>
    </row>
    <row r="15" spans="2:16" ht="11.25" customHeight="1">
      <c r="B15" s="25">
        <v>43497</v>
      </c>
      <c r="C15" s="26">
        <v>43678</v>
      </c>
      <c r="D15" s="10">
        <v>6</v>
      </c>
      <c r="E15" s="27">
        <v>181</v>
      </c>
      <c r="F15" s="166">
        <v>2250000000</v>
      </c>
      <c r="G15" s="59"/>
      <c r="H15" s="59"/>
      <c r="I15" s="58">
        <v>2819462428.072329</v>
      </c>
      <c r="J15" s="59"/>
      <c r="K15" s="59"/>
      <c r="L15" s="59"/>
      <c r="M15" s="10">
        <v>2791655941.6167765</v>
      </c>
      <c r="N15" s="10">
        <v>2750456760.8087764</v>
      </c>
      <c r="O15" s="10">
        <v>2683130887.398179</v>
      </c>
      <c r="P15" s="1"/>
    </row>
    <row r="16" spans="2:16" ht="11.25" customHeight="1">
      <c r="B16" s="25">
        <v>43497</v>
      </c>
      <c r="C16" s="26">
        <v>43709</v>
      </c>
      <c r="D16" s="10">
        <v>7</v>
      </c>
      <c r="E16" s="27">
        <v>212</v>
      </c>
      <c r="F16" s="166">
        <v>2250000000</v>
      </c>
      <c r="G16" s="59"/>
      <c r="H16" s="59"/>
      <c r="I16" s="58">
        <v>2801527264.034019</v>
      </c>
      <c r="J16" s="59"/>
      <c r="K16" s="59"/>
      <c r="L16" s="59"/>
      <c r="M16" s="10">
        <v>2769192924.491127</v>
      </c>
      <c r="N16" s="10">
        <v>2721386559.647271</v>
      </c>
      <c r="O16" s="10">
        <v>2643527861.3405595</v>
      </c>
      <c r="P16" s="1"/>
    </row>
    <row r="17" spans="2:16" ht="11.25" customHeight="1">
      <c r="B17" s="25">
        <v>43497</v>
      </c>
      <c r="C17" s="26">
        <v>43739</v>
      </c>
      <c r="D17" s="10">
        <v>8</v>
      </c>
      <c r="E17" s="27">
        <v>242</v>
      </c>
      <c r="F17" s="166">
        <v>2250000000</v>
      </c>
      <c r="G17" s="59"/>
      <c r="H17" s="59"/>
      <c r="I17" s="58">
        <v>2783337547.728007</v>
      </c>
      <c r="J17" s="59"/>
      <c r="K17" s="59"/>
      <c r="L17" s="59"/>
      <c r="M17" s="10">
        <v>2746697287.9765964</v>
      </c>
      <c r="N17" s="10">
        <v>2692635630.2413225</v>
      </c>
      <c r="O17" s="10">
        <v>2604877642.082182</v>
      </c>
      <c r="P17" s="1"/>
    </row>
    <row r="18" spans="2:16" ht="11.25" customHeight="1">
      <c r="B18" s="25">
        <v>43497</v>
      </c>
      <c r="C18" s="26">
        <v>43770</v>
      </c>
      <c r="D18" s="10">
        <v>9</v>
      </c>
      <c r="E18" s="27">
        <v>273</v>
      </c>
      <c r="F18" s="166">
        <v>2250000000</v>
      </c>
      <c r="G18" s="59"/>
      <c r="H18" s="59"/>
      <c r="I18" s="58">
        <v>2765295643.154293</v>
      </c>
      <c r="J18" s="59"/>
      <c r="K18" s="59"/>
      <c r="L18" s="59"/>
      <c r="M18" s="10">
        <v>2724264485.3710737</v>
      </c>
      <c r="N18" s="10">
        <v>2663852361.307435</v>
      </c>
      <c r="O18" s="10">
        <v>2566117336.336798</v>
      </c>
      <c r="P18" s="1"/>
    </row>
    <row r="19" spans="2:16" ht="11.25" customHeight="1">
      <c r="B19" s="25">
        <v>43497</v>
      </c>
      <c r="C19" s="26">
        <v>43800</v>
      </c>
      <c r="D19" s="10">
        <v>10</v>
      </c>
      <c r="E19" s="27">
        <v>303</v>
      </c>
      <c r="F19" s="166">
        <v>2250000000</v>
      </c>
      <c r="G19" s="59"/>
      <c r="H19" s="59"/>
      <c r="I19" s="58">
        <v>2747169842.098622</v>
      </c>
      <c r="J19" s="59"/>
      <c r="K19" s="59"/>
      <c r="L19" s="59"/>
      <c r="M19" s="10">
        <v>2701965316.9242826</v>
      </c>
      <c r="N19" s="10">
        <v>2635544902.3769684</v>
      </c>
      <c r="O19" s="10">
        <v>2528441225.1315556</v>
      </c>
      <c r="P19" s="1"/>
    </row>
    <row r="20" spans="2:16" ht="11.25" customHeight="1">
      <c r="B20" s="25">
        <v>43497</v>
      </c>
      <c r="C20" s="26">
        <v>43831</v>
      </c>
      <c r="D20" s="10">
        <v>11</v>
      </c>
      <c r="E20" s="27">
        <v>334</v>
      </c>
      <c r="F20" s="166">
        <v>2250000000</v>
      </c>
      <c r="G20" s="59"/>
      <c r="H20" s="59"/>
      <c r="I20" s="58">
        <v>2729133565.575437</v>
      </c>
      <c r="J20" s="59"/>
      <c r="K20" s="59"/>
      <c r="L20" s="59"/>
      <c r="M20" s="10">
        <v>2679673180.6771336</v>
      </c>
      <c r="N20" s="10">
        <v>2607153323.966276</v>
      </c>
      <c r="O20" s="10">
        <v>2490609468.442814</v>
      </c>
      <c r="P20" s="1"/>
    </row>
    <row r="21" spans="2:16" ht="11.25" customHeight="1">
      <c r="B21" s="25">
        <v>43497</v>
      </c>
      <c r="C21" s="26">
        <v>43862</v>
      </c>
      <c r="D21" s="10">
        <v>12</v>
      </c>
      <c r="E21" s="27">
        <v>365</v>
      </c>
      <c r="F21" s="166">
        <v>2250000000</v>
      </c>
      <c r="G21" s="59"/>
      <c r="H21" s="59"/>
      <c r="I21" s="58">
        <v>2710648800.460702</v>
      </c>
      <c r="J21" s="59"/>
      <c r="K21" s="59"/>
      <c r="L21" s="59"/>
      <c r="M21" s="10">
        <v>2657009276.3011274</v>
      </c>
      <c r="N21" s="10">
        <v>2578528323.288001</v>
      </c>
      <c r="O21" s="10">
        <v>2452830784.6837173</v>
      </c>
      <c r="P21" s="1"/>
    </row>
    <row r="22" spans="2:16" ht="11.25" customHeight="1">
      <c r="B22" s="25">
        <v>43497</v>
      </c>
      <c r="C22" s="26">
        <v>43891</v>
      </c>
      <c r="D22" s="10">
        <v>13</v>
      </c>
      <c r="E22" s="27">
        <v>394</v>
      </c>
      <c r="F22" s="166">
        <v>2250000000</v>
      </c>
      <c r="G22" s="59"/>
      <c r="H22" s="59"/>
      <c r="I22" s="58">
        <v>2691675837.587204</v>
      </c>
      <c r="J22" s="59"/>
      <c r="K22" s="59"/>
      <c r="L22" s="59"/>
      <c r="M22" s="10">
        <v>2634225293.9990993</v>
      </c>
      <c r="N22" s="10">
        <v>2550334775.466009</v>
      </c>
      <c r="O22" s="10">
        <v>2416397747.47548</v>
      </c>
      <c r="P22" s="1"/>
    </row>
    <row r="23" spans="2:16" ht="11.25" customHeight="1">
      <c r="B23" s="25">
        <v>43497</v>
      </c>
      <c r="C23" s="26">
        <v>43922</v>
      </c>
      <c r="D23" s="10">
        <v>14</v>
      </c>
      <c r="E23" s="27">
        <v>425</v>
      </c>
      <c r="F23" s="166">
        <v>2250000000</v>
      </c>
      <c r="G23" s="59"/>
      <c r="H23" s="59"/>
      <c r="I23" s="58">
        <v>2673138483.456059</v>
      </c>
      <c r="J23" s="59"/>
      <c r="K23" s="59"/>
      <c r="L23" s="59"/>
      <c r="M23" s="10">
        <v>2611646525.7463903</v>
      </c>
      <c r="N23" s="10">
        <v>2522044626.618454</v>
      </c>
      <c r="O23" s="10">
        <v>2379472094.562815</v>
      </c>
      <c r="P23" s="1"/>
    </row>
    <row r="24" spans="2:16" ht="11.25" customHeight="1">
      <c r="B24" s="25">
        <v>43497</v>
      </c>
      <c r="C24" s="26">
        <v>43952</v>
      </c>
      <c r="D24" s="10">
        <v>15</v>
      </c>
      <c r="E24" s="27">
        <v>455</v>
      </c>
      <c r="F24" s="166">
        <v>2250000000</v>
      </c>
      <c r="G24" s="59"/>
      <c r="H24" s="59"/>
      <c r="I24" s="58">
        <v>2654654781.325178</v>
      </c>
      <c r="J24" s="59"/>
      <c r="K24" s="59"/>
      <c r="L24" s="59"/>
      <c r="M24" s="10">
        <v>2589330883.163877</v>
      </c>
      <c r="N24" s="10">
        <v>2494340214.9479795</v>
      </c>
      <c r="O24" s="10">
        <v>2343687054.055432</v>
      </c>
      <c r="P24" s="1"/>
    </row>
    <row r="25" spans="2:16" ht="11.25" customHeight="1">
      <c r="B25" s="25">
        <v>43497</v>
      </c>
      <c r="C25" s="26">
        <v>43983</v>
      </c>
      <c r="D25" s="10">
        <v>16</v>
      </c>
      <c r="E25" s="27">
        <v>486</v>
      </c>
      <c r="F25" s="166">
        <v>2250000000</v>
      </c>
      <c r="G25" s="59"/>
      <c r="H25" s="59"/>
      <c r="I25" s="58">
        <v>2634968158.171734</v>
      </c>
      <c r="J25" s="59"/>
      <c r="K25" s="59"/>
      <c r="L25" s="59"/>
      <c r="M25" s="10">
        <v>2565769566.2773633</v>
      </c>
      <c r="N25" s="10">
        <v>2465357357.188052</v>
      </c>
      <c r="O25" s="10">
        <v>2306643254.8895755</v>
      </c>
      <c r="P25" s="1"/>
    </row>
    <row r="26" spans="2:16" ht="11.25" customHeight="1">
      <c r="B26" s="25">
        <v>43497</v>
      </c>
      <c r="C26" s="26">
        <v>44013</v>
      </c>
      <c r="D26" s="10">
        <v>17</v>
      </c>
      <c r="E26" s="27">
        <v>516</v>
      </c>
      <c r="F26" s="166">
        <v>2250000000</v>
      </c>
      <c r="G26" s="59"/>
      <c r="H26" s="59"/>
      <c r="I26" s="58">
        <v>2616424011.613622</v>
      </c>
      <c r="J26" s="59"/>
      <c r="K26" s="59"/>
      <c r="L26" s="59"/>
      <c r="M26" s="10">
        <v>2543530586.8128757</v>
      </c>
      <c r="N26" s="10">
        <v>2437973396.187451</v>
      </c>
      <c r="O26" s="10">
        <v>2271671856.4096856</v>
      </c>
      <c r="P26" s="1"/>
    </row>
    <row r="27" spans="2:16" ht="11.25" customHeight="1">
      <c r="B27" s="25">
        <v>43497</v>
      </c>
      <c r="C27" s="26">
        <v>44044</v>
      </c>
      <c r="D27" s="10">
        <v>18</v>
      </c>
      <c r="E27" s="27">
        <v>547</v>
      </c>
      <c r="F27" s="166">
        <v>2250000000</v>
      </c>
      <c r="G27" s="59"/>
      <c r="H27" s="59"/>
      <c r="I27" s="58">
        <v>2597115395.739086</v>
      </c>
      <c r="J27" s="59"/>
      <c r="K27" s="59"/>
      <c r="L27" s="59"/>
      <c r="M27" s="10">
        <v>2520477728.2423525</v>
      </c>
      <c r="N27" s="10">
        <v>2409733164.31842</v>
      </c>
      <c r="O27" s="10">
        <v>2235847661.5053606</v>
      </c>
      <c r="P27" s="1"/>
    </row>
    <row r="28" spans="2:16" ht="11.25" customHeight="1">
      <c r="B28" s="25">
        <v>43497</v>
      </c>
      <c r="C28" s="26">
        <v>44075</v>
      </c>
      <c r="D28" s="10">
        <v>19</v>
      </c>
      <c r="E28" s="27">
        <v>578</v>
      </c>
      <c r="F28" s="166">
        <v>2250000000</v>
      </c>
      <c r="G28" s="59"/>
      <c r="H28" s="59"/>
      <c r="I28" s="58">
        <v>2578578317.352045</v>
      </c>
      <c r="J28" s="59"/>
      <c r="K28" s="59"/>
      <c r="L28" s="59"/>
      <c r="M28" s="10">
        <v>2498243251.8887067</v>
      </c>
      <c r="N28" s="10">
        <v>2382401239.6686316</v>
      </c>
      <c r="O28" s="10">
        <v>2201125377.668148</v>
      </c>
      <c r="P28" s="1"/>
    </row>
    <row r="29" spans="2:16" ht="11.25" customHeight="1">
      <c r="B29" s="25">
        <v>43497</v>
      </c>
      <c r="C29" s="26">
        <v>44105</v>
      </c>
      <c r="D29" s="10">
        <v>20</v>
      </c>
      <c r="E29" s="27">
        <v>608</v>
      </c>
      <c r="F29" s="166">
        <v>2250000000</v>
      </c>
      <c r="G29" s="59"/>
      <c r="H29" s="59"/>
      <c r="I29" s="58">
        <v>2560074169.95981</v>
      </c>
      <c r="J29" s="59"/>
      <c r="K29" s="59"/>
      <c r="L29" s="59"/>
      <c r="M29" s="10">
        <v>2476244390.2708273</v>
      </c>
      <c r="N29" s="10">
        <v>2355610358.4129725</v>
      </c>
      <c r="O29" s="10">
        <v>2167451625.642283</v>
      </c>
      <c r="P29" s="1"/>
    </row>
    <row r="30" spans="2:16" ht="11.25" customHeight="1">
      <c r="B30" s="25">
        <v>43497</v>
      </c>
      <c r="C30" s="26">
        <v>44136</v>
      </c>
      <c r="D30" s="10">
        <v>21</v>
      </c>
      <c r="E30" s="27">
        <v>639</v>
      </c>
      <c r="F30" s="166">
        <v>2250000000</v>
      </c>
      <c r="G30" s="59"/>
      <c r="H30" s="59"/>
      <c r="I30" s="58">
        <v>2541361229.117243</v>
      </c>
      <c r="J30" s="59"/>
      <c r="K30" s="59"/>
      <c r="L30" s="59"/>
      <c r="M30" s="10">
        <v>2453975011.299456</v>
      </c>
      <c r="N30" s="10">
        <v>2328488940.876417</v>
      </c>
      <c r="O30" s="10">
        <v>2133421940.867341</v>
      </c>
      <c r="P30" s="1"/>
    </row>
    <row r="31" spans="2:16" ht="11.25" customHeight="1">
      <c r="B31" s="25">
        <v>43497</v>
      </c>
      <c r="C31" s="26">
        <v>44166</v>
      </c>
      <c r="D31" s="10">
        <v>22</v>
      </c>
      <c r="E31" s="27">
        <v>669</v>
      </c>
      <c r="F31" s="166">
        <v>2250000000</v>
      </c>
      <c r="G31" s="59"/>
      <c r="H31" s="59"/>
      <c r="I31" s="58">
        <v>2523112112.604467</v>
      </c>
      <c r="J31" s="59"/>
      <c r="K31" s="59"/>
      <c r="L31" s="59"/>
      <c r="M31" s="10">
        <v>2432354354.31696</v>
      </c>
      <c r="N31" s="10">
        <v>2302293332.192057</v>
      </c>
      <c r="O31" s="10">
        <v>2100773917.7972894</v>
      </c>
      <c r="P31" s="1"/>
    </row>
    <row r="32" spans="2:16" ht="11.25" customHeight="1">
      <c r="B32" s="25">
        <v>43497</v>
      </c>
      <c r="C32" s="26">
        <v>44197</v>
      </c>
      <c r="D32" s="10">
        <v>23</v>
      </c>
      <c r="E32" s="27">
        <v>700</v>
      </c>
      <c r="F32" s="166">
        <v>2250000000</v>
      </c>
      <c r="G32" s="59"/>
      <c r="H32" s="59"/>
      <c r="I32" s="58">
        <v>2504874597.906247</v>
      </c>
      <c r="J32" s="59"/>
      <c r="K32" s="59"/>
      <c r="L32" s="59"/>
      <c r="M32" s="10">
        <v>2410677219.7976885</v>
      </c>
      <c r="N32" s="10">
        <v>2275972276.9111314</v>
      </c>
      <c r="O32" s="10">
        <v>2067960544.256641</v>
      </c>
      <c r="P32" s="1"/>
    </row>
    <row r="33" spans="2:16" ht="11.25" customHeight="1">
      <c r="B33" s="25">
        <v>43497</v>
      </c>
      <c r="C33" s="26">
        <v>44228</v>
      </c>
      <c r="D33" s="10">
        <v>24</v>
      </c>
      <c r="E33" s="27">
        <v>731</v>
      </c>
      <c r="F33" s="166">
        <v>2250000000</v>
      </c>
      <c r="G33" s="59"/>
      <c r="H33" s="59"/>
      <c r="I33" s="58">
        <v>2485376835.296672</v>
      </c>
      <c r="J33" s="59"/>
      <c r="K33" s="59"/>
      <c r="L33" s="59"/>
      <c r="M33" s="10">
        <v>2387855821.846804</v>
      </c>
      <c r="N33" s="10">
        <v>2248692634.0962973</v>
      </c>
      <c r="O33" s="10">
        <v>2034520159.5255802</v>
      </c>
      <c r="P33" s="1"/>
    </row>
    <row r="34" spans="2:16" ht="11.25" customHeight="1">
      <c r="B34" s="25">
        <v>43497</v>
      </c>
      <c r="C34" s="26">
        <v>44256</v>
      </c>
      <c r="D34" s="10">
        <v>25</v>
      </c>
      <c r="E34" s="27">
        <v>759</v>
      </c>
      <c r="F34" s="166">
        <v>2250000000</v>
      </c>
      <c r="G34" s="59"/>
      <c r="H34" s="59"/>
      <c r="I34" s="58">
        <v>2464788990.380375</v>
      </c>
      <c r="J34" s="59"/>
      <c r="K34" s="59"/>
      <c r="L34" s="59"/>
      <c r="M34" s="10">
        <v>2364447758.350056</v>
      </c>
      <c r="N34" s="10">
        <v>2221533341.5673213</v>
      </c>
      <c r="O34" s="10">
        <v>2002256660.9549208</v>
      </c>
      <c r="P34" s="1"/>
    </row>
    <row r="35" spans="2:16" ht="11.25" customHeight="1">
      <c r="B35" s="25">
        <v>43497</v>
      </c>
      <c r="C35" s="26">
        <v>44287</v>
      </c>
      <c r="D35" s="10">
        <v>26</v>
      </c>
      <c r="E35" s="27">
        <v>790</v>
      </c>
      <c r="F35" s="166">
        <v>2250000000</v>
      </c>
      <c r="G35" s="59"/>
      <c r="H35" s="59"/>
      <c r="I35" s="58">
        <v>2445397997.284173</v>
      </c>
      <c r="J35" s="59"/>
      <c r="K35" s="59"/>
      <c r="L35" s="59"/>
      <c r="M35" s="10">
        <v>2341867441.302742</v>
      </c>
      <c r="N35" s="10">
        <v>2194721986.465203</v>
      </c>
      <c r="O35" s="10">
        <v>1969713427.0183692</v>
      </c>
      <c r="P35" s="1"/>
    </row>
    <row r="36" spans="2:16" ht="11.25" customHeight="1">
      <c r="B36" s="25">
        <v>43497</v>
      </c>
      <c r="C36" s="26">
        <v>44317</v>
      </c>
      <c r="D36" s="10">
        <v>27</v>
      </c>
      <c r="E36" s="27">
        <v>820</v>
      </c>
      <c r="F36" s="166">
        <v>2250000000</v>
      </c>
      <c r="G36" s="59"/>
      <c r="H36" s="59"/>
      <c r="I36" s="58">
        <v>2426679595.069078</v>
      </c>
      <c r="J36" s="59"/>
      <c r="K36" s="59"/>
      <c r="L36" s="59"/>
      <c r="M36" s="10">
        <v>2320126984.538467</v>
      </c>
      <c r="N36" s="10">
        <v>2168995885.6791463</v>
      </c>
      <c r="O36" s="10">
        <v>1938645237.8409772</v>
      </c>
      <c r="P36" s="1"/>
    </row>
    <row r="37" spans="2:16" ht="11.25" customHeight="1">
      <c r="B37" s="25">
        <v>43497</v>
      </c>
      <c r="C37" s="26">
        <v>44348</v>
      </c>
      <c r="D37" s="10">
        <v>28</v>
      </c>
      <c r="E37" s="27">
        <v>851</v>
      </c>
      <c r="F37" s="166">
        <v>2250000000</v>
      </c>
      <c r="G37" s="59"/>
      <c r="H37" s="59"/>
      <c r="I37" s="58">
        <v>2406564800.30233</v>
      </c>
      <c r="J37" s="59"/>
      <c r="K37" s="59"/>
      <c r="L37" s="59"/>
      <c r="M37" s="10">
        <v>2296992917.570596</v>
      </c>
      <c r="N37" s="10">
        <v>2141907551.4864876</v>
      </c>
      <c r="O37" s="10">
        <v>1906325055.6331148</v>
      </c>
      <c r="P37" s="1"/>
    </row>
    <row r="38" spans="2:16" ht="11.25" customHeight="1">
      <c r="B38" s="25">
        <v>43497</v>
      </c>
      <c r="C38" s="26">
        <v>44378</v>
      </c>
      <c r="D38" s="10">
        <v>29</v>
      </c>
      <c r="E38" s="27">
        <v>881</v>
      </c>
      <c r="F38" s="166">
        <v>2250000000</v>
      </c>
      <c r="G38" s="59"/>
      <c r="H38" s="59"/>
      <c r="I38" s="58">
        <v>2387398372.251302</v>
      </c>
      <c r="J38" s="59"/>
      <c r="K38" s="59"/>
      <c r="L38" s="59"/>
      <c r="M38" s="10">
        <v>2274958872.4334183</v>
      </c>
      <c r="N38" s="10">
        <v>2116139933.947222</v>
      </c>
      <c r="O38" s="10">
        <v>1875671158.134868</v>
      </c>
      <c r="P38" s="1"/>
    </row>
    <row r="39" spans="2:16" ht="11.25" customHeight="1">
      <c r="B39" s="25">
        <v>43497</v>
      </c>
      <c r="C39" s="26">
        <v>44409</v>
      </c>
      <c r="D39" s="10">
        <v>30</v>
      </c>
      <c r="E39" s="27">
        <v>912</v>
      </c>
      <c r="F39" s="166">
        <v>2250000000</v>
      </c>
      <c r="G39" s="59"/>
      <c r="H39" s="59"/>
      <c r="I39" s="58">
        <v>2367157539.248203</v>
      </c>
      <c r="J39" s="59"/>
      <c r="K39" s="59"/>
      <c r="L39" s="59"/>
      <c r="M39" s="10">
        <v>2251845538.1378403</v>
      </c>
      <c r="N39" s="10">
        <v>2089313081.6926024</v>
      </c>
      <c r="O39" s="10">
        <v>1844049015.4449697</v>
      </c>
      <c r="P39" s="1"/>
    </row>
    <row r="40" spans="2:16" ht="11.25" customHeight="1">
      <c r="B40" s="25">
        <v>43497</v>
      </c>
      <c r="C40" s="26">
        <v>44440</v>
      </c>
      <c r="D40" s="10">
        <v>31</v>
      </c>
      <c r="E40" s="27">
        <v>943</v>
      </c>
      <c r="F40" s="166">
        <v>2250000000</v>
      </c>
      <c r="G40" s="59"/>
      <c r="H40" s="59"/>
      <c r="I40" s="58">
        <v>2347735803.1539</v>
      </c>
      <c r="J40" s="59"/>
      <c r="K40" s="59"/>
      <c r="L40" s="59"/>
      <c r="M40" s="10">
        <v>2229581937.833913</v>
      </c>
      <c r="N40" s="10">
        <v>2063395392.1723378</v>
      </c>
      <c r="O40" s="10">
        <v>1813460135.0654557</v>
      </c>
      <c r="P40" s="1"/>
    </row>
    <row r="41" spans="2:16" ht="11.25" customHeight="1">
      <c r="B41" s="25">
        <v>43497</v>
      </c>
      <c r="C41" s="26">
        <v>44470</v>
      </c>
      <c r="D41" s="10">
        <v>32</v>
      </c>
      <c r="E41" s="27">
        <v>973</v>
      </c>
      <c r="F41" s="166">
        <v>2250000000</v>
      </c>
      <c r="G41" s="59"/>
      <c r="H41" s="59"/>
      <c r="I41" s="58">
        <v>2329194233.175468</v>
      </c>
      <c r="J41" s="59"/>
      <c r="K41" s="59"/>
      <c r="L41" s="59"/>
      <c r="M41" s="10">
        <v>2208342755.9424114</v>
      </c>
      <c r="N41" s="10">
        <v>2038709126.9728773</v>
      </c>
      <c r="O41" s="10">
        <v>1784419281.2246554</v>
      </c>
      <c r="P41" s="1"/>
    </row>
    <row r="42" spans="2:16" ht="11.25" customHeight="1">
      <c r="B42" s="25">
        <v>43497</v>
      </c>
      <c r="C42" s="26">
        <v>44501</v>
      </c>
      <c r="D42" s="10">
        <v>33</v>
      </c>
      <c r="E42" s="27">
        <v>1004</v>
      </c>
      <c r="F42" s="166">
        <v>2250000000</v>
      </c>
      <c r="G42" s="59"/>
      <c r="H42" s="59"/>
      <c r="I42" s="58">
        <v>2310744541.682625</v>
      </c>
      <c r="J42" s="59"/>
      <c r="K42" s="59"/>
      <c r="L42" s="59"/>
      <c r="M42" s="10">
        <v>2187134492.173008</v>
      </c>
      <c r="N42" s="10">
        <v>2013994910.8039849</v>
      </c>
      <c r="O42" s="10">
        <v>1755321322.794053</v>
      </c>
      <c r="P42" s="1"/>
    </row>
    <row r="43" spans="2:16" ht="11.25" customHeight="1">
      <c r="B43" s="25">
        <v>43497</v>
      </c>
      <c r="C43" s="26">
        <v>44531</v>
      </c>
      <c r="D43" s="10">
        <v>34</v>
      </c>
      <c r="E43" s="27">
        <v>1034</v>
      </c>
      <c r="F43" s="166">
        <v>2250000000</v>
      </c>
      <c r="G43" s="59"/>
      <c r="H43" s="59"/>
      <c r="I43" s="58">
        <v>2292305587.484208</v>
      </c>
      <c r="J43" s="59"/>
      <c r="K43" s="59"/>
      <c r="L43" s="59"/>
      <c r="M43" s="10">
        <v>2166120573.285579</v>
      </c>
      <c r="N43" s="10">
        <v>1989735156.9157917</v>
      </c>
      <c r="O43" s="10">
        <v>1727068713.142365</v>
      </c>
      <c r="P43" s="1"/>
    </row>
    <row r="44" spans="2:16" ht="11.25" customHeight="1">
      <c r="B44" s="25">
        <v>43497</v>
      </c>
      <c r="C44" s="26">
        <v>44562</v>
      </c>
      <c r="D44" s="10">
        <v>35</v>
      </c>
      <c r="E44" s="27">
        <v>1065</v>
      </c>
      <c r="F44" s="166">
        <v>2250000000</v>
      </c>
      <c r="G44" s="59"/>
      <c r="H44" s="59"/>
      <c r="I44" s="58">
        <v>2273174482.270363</v>
      </c>
      <c r="J44" s="59"/>
      <c r="K44" s="59"/>
      <c r="L44" s="59"/>
      <c r="M44" s="10">
        <v>2144399342.7524238</v>
      </c>
      <c r="N44" s="10">
        <v>1964773105.6006074</v>
      </c>
      <c r="O44" s="10">
        <v>1698178614.5892615</v>
      </c>
      <c r="P44" s="1"/>
    </row>
    <row r="45" spans="2:16" ht="11.25" customHeight="1">
      <c r="B45" s="25">
        <v>43497</v>
      </c>
      <c r="C45" s="26">
        <v>44593</v>
      </c>
      <c r="D45" s="10">
        <v>36</v>
      </c>
      <c r="E45" s="27">
        <v>1096</v>
      </c>
      <c r="F45" s="166">
        <v>2250000000</v>
      </c>
      <c r="G45" s="59"/>
      <c r="H45" s="59"/>
      <c r="I45" s="58">
        <v>2254330516.357861</v>
      </c>
      <c r="J45" s="59"/>
      <c r="K45" s="59"/>
      <c r="L45" s="59"/>
      <c r="M45" s="10">
        <v>2123015976.104532</v>
      </c>
      <c r="N45" s="10">
        <v>1940233927.4902315</v>
      </c>
      <c r="O45" s="10">
        <v>1669866209.9901834</v>
      </c>
      <c r="P45" s="1"/>
    </row>
    <row r="46" spans="2:16" ht="11.25" customHeight="1">
      <c r="B46" s="25">
        <v>43497</v>
      </c>
      <c r="C46" s="26">
        <v>44621</v>
      </c>
      <c r="D46" s="10">
        <v>37</v>
      </c>
      <c r="E46" s="27">
        <v>1124</v>
      </c>
      <c r="F46" s="166">
        <v>2250000000</v>
      </c>
      <c r="G46" s="59"/>
      <c r="H46" s="59"/>
      <c r="I46" s="58">
        <v>2236005563.529314</v>
      </c>
      <c r="J46" s="59"/>
      <c r="K46" s="59"/>
      <c r="L46" s="59"/>
      <c r="M46" s="10">
        <v>2102532294.1607335</v>
      </c>
      <c r="N46" s="10">
        <v>1917099365.579251</v>
      </c>
      <c r="O46" s="10">
        <v>1643641949.6656618</v>
      </c>
      <c r="P46" s="1"/>
    </row>
    <row r="47" spans="2:16" ht="11.25" customHeight="1">
      <c r="B47" s="25">
        <v>43497</v>
      </c>
      <c r="C47" s="26">
        <v>44652</v>
      </c>
      <c r="D47" s="10">
        <v>38</v>
      </c>
      <c r="E47" s="27">
        <v>1155</v>
      </c>
      <c r="F47" s="166">
        <v>2250000000</v>
      </c>
      <c r="G47" s="59"/>
      <c r="H47" s="59"/>
      <c r="I47" s="58">
        <v>2217410002.536984</v>
      </c>
      <c r="J47" s="59"/>
      <c r="K47" s="59"/>
      <c r="L47" s="59"/>
      <c r="M47" s="10">
        <v>2081510359.321193</v>
      </c>
      <c r="N47" s="10">
        <v>1893104630.9028523</v>
      </c>
      <c r="O47" s="10">
        <v>1616195268.1644602</v>
      </c>
      <c r="P47" s="1"/>
    </row>
    <row r="48" spans="2:16" ht="11.25" customHeight="1">
      <c r="B48" s="25">
        <v>43497</v>
      </c>
      <c r="C48" s="26">
        <v>44682</v>
      </c>
      <c r="D48" s="10">
        <v>39</v>
      </c>
      <c r="E48" s="27">
        <v>1185</v>
      </c>
      <c r="F48" s="166">
        <v>2250000000</v>
      </c>
      <c r="G48" s="59"/>
      <c r="H48" s="59"/>
      <c r="I48" s="58">
        <v>2197746914.028452</v>
      </c>
      <c r="J48" s="59"/>
      <c r="K48" s="59"/>
      <c r="L48" s="59"/>
      <c r="M48" s="10">
        <v>2059666065.1537867</v>
      </c>
      <c r="N48" s="10">
        <v>1868627010.5774024</v>
      </c>
      <c r="O48" s="10">
        <v>1588758615.685046</v>
      </c>
      <c r="P48" s="1"/>
    </row>
    <row r="49" spans="2:16" ht="11.25" customHeight="1">
      <c r="B49" s="25">
        <v>43497</v>
      </c>
      <c r="C49" s="26">
        <v>44713</v>
      </c>
      <c r="D49" s="10">
        <v>40</v>
      </c>
      <c r="E49" s="27">
        <v>1216</v>
      </c>
      <c r="F49" s="166">
        <v>2250000000</v>
      </c>
      <c r="G49" s="59"/>
      <c r="H49" s="59"/>
      <c r="I49" s="58">
        <v>2179007848.407281</v>
      </c>
      <c r="J49" s="59"/>
      <c r="K49" s="59"/>
      <c r="L49" s="59"/>
      <c r="M49" s="10">
        <v>2038640784.3299983</v>
      </c>
      <c r="N49" s="10">
        <v>1844848084.7999003</v>
      </c>
      <c r="O49" s="10">
        <v>1561897485.7340014</v>
      </c>
      <c r="P49" s="1"/>
    </row>
    <row r="50" spans="2:16" ht="11.25" customHeight="1">
      <c r="B50" s="25">
        <v>43497</v>
      </c>
      <c r="C50" s="26">
        <v>44743</v>
      </c>
      <c r="D50" s="10">
        <v>41</v>
      </c>
      <c r="E50" s="27">
        <v>1246</v>
      </c>
      <c r="F50" s="166">
        <v>2250000000</v>
      </c>
      <c r="G50" s="59"/>
      <c r="H50" s="59"/>
      <c r="I50" s="58">
        <v>2160392979.232415</v>
      </c>
      <c r="J50" s="59"/>
      <c r="K50" s="59"/>
      <c r="L50" s="59"/>
      <c r="M50" s="10">
        <v>2017907392.8816977</v>
      </c>
      <c r="N50" s="10">
        <v>1821591118.5486898</v>
      </c>
      <c r="O50" s="10">
        <v>1535885709.9521718</v>
      </c>
      <c r="P50" s="1"/>
    </row>
    <row r="51" spans="2:16" ht="11.25" customHeight="1">
      <c r="B51" s="25">
        <v>43497</v>
      </c>
      <c r="C51" s="26">
        <v>44774</v>
      </c>
      <c r="D51" s="10">
        <v>42</v>
      </c>
      <c r="E51" s="27">
        <v>1277</v>
      </c>
      <c r="F51" s="166">
        <v>2250000000</v>
      </c>
      <c r="G51" s="59"/>
      <c r="H51" s="59"/>
      <c r="I51" s="58">
        <v>2141209375.806574</v>
      </c>
      <c r="J51" s="59"/>
      <c r="K51" s="59"/>
      <c r="L51" s="59"/>
      <c r="M51" s="10">
        <v>1996596886.8288608</v>
      </c>
      <c r="N51" s="10">
        <v>1797770092.1717339</v>
      </c>
      <c r="O51" s="10">
        <v>1509380622.918471</v>
      </c>
      <c r="P51" s="1"/>
    </row>
    <row r="52" spans="2:16" ht="11.25" customHeight="1">
      <c r="B52" s="25">
        <v>43497</v>
      </c>
      <c r="C52" s="26">
        <v>44805</v>
      </c>
      <c r="D52" s="10">
        <v>43</v>
      </c>
      <c r="E52" s="27">
        <v>1308</v>
      </c>
      <c r="F52" s="166">
        <v>2250000000</v>
      </c>
      <c r="G52" s="59"/>
      <c r="H52" s="59"/>
      <c r="I52" s="58">
        <v>2122552810.15689</v>
      </c>
      <c r="J52" s="59"/>
      <c r="K52" s="59"/>
      <c r="L52" s="59"/>
      <c r="M52" s="10">
        <v>1975843473.6198716</v>
      </c>
      <c r="N52" s="10">
        <v>1774558787.7203436</v>
      </c>
      <c r="O52" s="10">
        <v>1483582254.4049718</v>
      </c>
      <c r="P52" s="1"/>
    </row>
    <row r="53" spans="2:16" ht="11.25" customHeight="1">
      <c r="B53" s="25">
        <v>43497</v>
      </c>
      <c r="C53" s="26">
        <v>44835</v>
      </c>
      <c r="D53" s="10">
        <v>44</v>
      </c>
      <c r="E53" s="27">
        <v>1338</v>
      </c>
      <c r="F53" s="166">
        <v>2250000000</v>
      </c>
      <c r="G53" s="59"/>
      <c r="H53" s="59"/>
      <c r="I53" s="58">
        <v>2103532664.547188</v>
      </c>
      <c r="J53" s="59"/>
      <c r="K53" s="59"/>
      <c r="L53" s="59"/>
      <c r="M53" s="10">
        <v>1954923885.7766967</v>
      </c>
      <c r="N53" s="10">
        <v>1751448915.3816333</v>
      </c>
      <c r="O53" s="10">
        <v>1458259441.304031</v>
      </c>
      <c r="P53" s="1"/>
    </row>
    <row r="54" spans="2:16" ht="11.25" customHeight="1">
      <c r="B54" s="25">
        <v>43497</v>
      </c>
      <c r="C54" s="26">
        <v>44866</v>
      </c>
      <c r="D54" s="10">
        <v>45</v>
      </c>
      <c r="E54" s="27">
        <v>1369</v>
      </c>
      <c r="F54" s="166">
        <v>2250000000</v>
      </c>
      <c r="G54" s="59"/>
      <c r="H54" s="59"/>
      <c r="I54" s="58">
        <v>2084649823.422928</v>
      </c>
      <c r="J54" s="59"/>
      <c r="K54" s="59"/>
      <c r="L54" s="59"/>
      <c r="M54" s="10">
        <v>1934089133.7969372</v>
      </c>
      <c r="N54" s="10">
        <v>1728375890.5255244</v>
      </c>
      <c r="O54" s="10">
        <v>1432953644.4064257</v>
      </c>
      <c r="P54" s="1"/>
    </row>
    <row r="55" spans="2:16" ht="11.25" customHeight="1">
      <c r="B55" s="25">
        <v>43497</v>
      </c>
      <c r="C55" s="26">
        <v>44896</v>
      </c>
      <c r="D55" s="10">
        <v>46</v>
      </c>
      <c r="E55" s="27">
        <v>1399</v>
      </c>
      <c r="F55" s="166">
        <v>2250000000</v>
      </c>
      <c r="G55" s="59"/>
      <c r="H55" s="59"/>
      <c r="I55" s="58">
        <v>2065117600.503226</v>
      </c>
      <c r="J55" s="59"/>
      <c r="K55" s="59"/>
      <c r="L55" s="59"/>
      <c r="M55" s="10">
        <v>1912822713.8559577</v>
      </c>
      <c r="N55" s="10">
        <v>1705164184.6881385</v>
      </c>
      <c r="O55" s="10">
        <v>1407914323.6248949</v>
      </c>
      <c r="P55" s="1"/>
    </row>
    <row r="56" spans="2:16" ht="11.25" customHeight="1">
      <c r="B56" s="25">
        <v>43497</v>
      </c>
      <c r="C56" s="26">
        <v>44927</v>
      </c>
      <c r="D56" s="10">
        <v>47</v>
      </c>
      <c r="E56" s="27">
        <v>1430</v>
      </c>
      <c r="F56" s="166">
        <v>2250000000</v>
      </c>
      <c r="G56" s="59"/>
      <c r="H56" s="59"/>
      <c r="I56" s="58">
        <v>2046571919.969173</v>
      </c>
      <c r="J56" s="59"/>
      <c r="K56" s="59"/>
      <c r="L56" s="59"/>
      <c r="M56" s="10">
        <v>1892429555.872344</v>
      </c>
      <c r="N56" s="10">
        <v>1682694584.6611235</v>
      </c>
      <c r="O56" s="10">
        <v>1383476994.6518376</v>
      </c>
      <c r="P56" s="1"/>
    </row>
    <row r="57" spans="2:16" ht="11.25" customHeight="1">
      <c r="B57" s="25">
        <v>43497</v>
      </c>
      <c r="C57" s="26">
        <v>44958</v>
      </c>
      <c r="D57" s="10">
        <v>48</v>
      </c>
      <c r="E57" s="27">
        <v>1461</v>
      </c>
      <c r="F57" s="166">
        <v>2250000000</v>
      </c>
      <c r="G57" s="59"/>
      <c r="H57" s="59"/>
      <c r="I57" s="58">
        <v>2027474121.623181</v>
      </c>
      <c r="J57" s="59"/>
      <c r="K57" s="59"/>
      <c r="L57" s="59"/>
      <c r="M57" s="10">
        <v>1871590404.0838857</v>
      </c>
      <c r="N57" s="10">
        <v>1659932688.9731479</v>
      </c>
      <c r="O57" s="10">
        <v>1358982117.1141305</v>
      </c>
      <c r="P57" s="1"/>
    </row>
    <row r="58" spans="2:16" ht="11.25" customHeight="1">
      <c r="B58" s="25">
        <v>43497</v>
      </c>
      <c r="C58" s="26">
        <v>44986</v>
      </c>
      <c r="D58" s="10">
        <v>49</v>
      </c>
      <c r="E58" s="27">
        <v>1489</v>
      </c>
      <c r="F58" s="166">
        <v>2250000000</v>
      </c>
      <c r="G58" s="59"/>
      <c r="H58" s="59"/>
      <c r="I58" s="58">
        <v>2008229109.657398</v>
      </c>
      <c r="J58" s="59"/>
      <c r="K58" s="59"/>
      <c r="L58" s="59"/>
      <c r="M58" s="10">
        <v>1850984879.9550176</v>
      </c>
      <c r="N58" s="10">
        <v>1637885940.7629805</v>
      </c>
      <c r="O58" s="10">
        <v>1335801511.622498</v>
      </c>
      <c r="P58" s="1"/>
    </row>
    <row r="59" spans="2:16" ht="11.25" customHeight="1">
      <c r="B59" s="25">
        <v>43497</v>
      </c>
      <c r="C59" s="26">
        <v>45017</v>
      </c>
      <c r="D59" s="10">
        <v>50</v>
      </c>
      <c r="E59" s="27">
        <v>1520</v>
      </c>
      <c r="F59" s="166">
        <v>2250000000</v>
      </c>
      <c r="G59" s="59"/>
      <c r="H59" s="59"/>
      <c r="I59" s="58">
        <v>1989857957.829589</v>
      </c>
      <c r="J59" s="59"/>
      <c r="K59" s="59"/>
      <c r="L59" s="59"/>
      <c r="M59" s="10">
        <v>1830941500.0781033</v>
      </c>
      <c r="N59" s="10">
        <v>1616029726.467128</v>
      </c>
      <c r="O59" s="10">
        <v>1312394012.556138</v>
      </c>
      <c r="P59" s="1"/>
    </row>
    <row r="60" spans="2:16" ht="11.25" customHeight="1">
      <c r="B60" s="25">
        <v>43497</v>
      </c>
      <c r="C60" s="26">
        <v>45047</v>
      </c>
      <c r="D60" s="10">
        <v>51</v>
      </c>
      <c r="E60" s="27">
        <v>1550</v>
      </c>
      <c r="F60" s="166">
        <v>2250000000</v>
      </c>
      <c r="G60" s="59"/>
      <c r="H60" s="59"/>
      <c r="I60" s="58">
        <v>1970868892.437327</v>
      </c>
      <c r="J60" s="59"/>
      <c r="K60" s="59"/>
      <c r="L60" s="59"/>
      <c r="M60" s="10">
        <v>1810492322.1305597</v>
      </c>
      <c r="N60" s="10">
        <v>1594047767.7958593</v>
      </c>
      <c r="O60" s="10">
        <v>1289235661.612235</v>
      </c>
      <c r="P60" s="1"/>
    </row>
    <row r="61" spans="2:16" ht="11.25" customHeight="1">
      <c r="B61" s="25">
        <v>43497</v>
      </c>
      <c r="C61" s="26">
        <v>45078</v>
      </c>
      <c r="D61" s="10">
        <v>52</v>
      </c>
      <c r="E61" s="27">
        <v>1581</v>
      </c>
      <c r="F61" s="166">
        <v>2250000000</v>
      </c>
      <c r="G61" s="59"/>
      <c r="H61" s="59"/>
      <c r="I61" s="58">
        <v>1951002133.712408</v>
      </c>
      <c r="J61" s="59"/>
      <c r="K61" s="59"/>
      <c r="L61" s="59"/>
      <c r="M61" s="10">
        <v>1789202416.420613</v>
      </c>
      <c r="N61" s="10">
        <v>1571296752.7144263</v>
      </c>
      <c r="O61" s="10">
        <v>1265452392.1691039</v>
      </c>
      <c r="P61" s="1"/>
    </row>
    <row r="62" spans="2:16" ht="11.25" customHeight="1">
      <c r="B62" s="25">
        <v>43497</v>
      </c>
      <c r="C62" s="26">
        <v>45108</v>
      </c>
      <c r="D62" s="10">
        <v>53</v>
      </c>
      <c r="E62" s="27">
        <v>1611</v>
      </c>
      <c r="F62" s="166">
        <v>2250000000</v>
      </c>
      <c r="G62" s="59"/>
      <c r="H62" s="59"/>
      <c r="I62" s="58">
        <v>1931420004.443101</v>
      </c>
      <c r="J62" s="59"/>
      <c r="K62" s="59"/>
      <c r="L62" s="59"/>
      <c r="M62" s="10">
        <v>1768336931.8554032</v>
      </c>
      <c r="N62" s="10">
        <v>1549150179.0236127</v>
      </c>
      <c r="O62" s="10">
        <v>1242502305.182375</v>
      </c>
      <c r="P62" s="1"/>
    </row>
    <row r="63" spans="2:16" ht="11.25" customHeight="1">
      <c r="B63" s="25">
        <v>43497</v>
      </c>
      <c r="C63" s="26">
        <v>45139</v>
      </c>
      <c r="D63" s="10">
        <v>54</v>
      </c>
      <c r="E63" s="27">
        <v>1642</v>
      </c>
      <c r="F63" s="166">
        <v>2250000000</v>
      </c>
      <c r="G63" s="59"/>
      <c r="H63" s="59"/>
      <c r="I63" s="58">
        <v>1912760019.893508</v>
      </c>
      <c r="J63" s="59"/>
      <c r="K63" s="59"/>
      <c r="L63" s="59"/>
      <c r="M63" s="10">
        <v>1748282284.2179816</v>
      </c>
      <c r="N63" s="10">
        <v>1527686194.2211785</v>
      </c>
      <c r="O63" s="10">
        <v>1220097269.1398757</v>
      </c>
      <c r="P63" s="1"/>
    </row>
    <row r="64" spans="2:16" ht="11.25" customHeight="1">
      <c r="B64" s="25">
        <v>43497</v>
      </c>
      <c r="C64" s="26">
        <v>45170</v>
      </c>
      <c r="D64" s="10">
        <v>55</v>
      </c>
      <c r="E64" s="27">
        <v>1673</v>
      </c>
      <c r="F64" s="166">
        <v>2250000000</v>
      </c>
      <c r="G64" s="59"/>
      <c r="H64" s="59"/>
      <c r="I64" s="58">
        <v>1894027063.206404</v>
      </c>
      <c r="J64" s="59"/>
      <c r="K64" s="59"/>
      <c r="L64" s="59"/>
      <c r="M64" s="10">
        <v>1728223993.838084</v>
      </c>
      <c r="N64" s="10">
        <v>1506318189.327885</v>
      </c>
      <c r="O64" s="10">
        <v>1197936068.2288773</v>
      </c>
      <c r="P64" s="1"/>
    </row>
    <row r="65" spans="2:16" ht="11.25" customHeight="1">
      <c r="B65" s="25">
        <v>43497</v>
      </c>
      <c r="C65" s="26">
        <v>45200</v>
      </c>
      <c r="D65" s="10">
        <v>56</v>
      </c>
      <c r="E65" s="27">
        <v>1703</v>
      </c>
      <c r="F65" s="166">
        <v>1750000000</v>
      </c>
      <c r="G65" s="59"/>
      <c r="H65" s="59"/>
      <c r="I65" s="58">
        <v>1875647616.637431</v>
      </c>
      <c r="J65" s="59"/>
      <c r="K65" s="59"/>
      <c r="L65" s="59"/>
      <c r="M65" s="10">
        <v>1708644291.9456375</v>
      </c>
      <c r="N65" s="10">
        <v>1485587092.4924932</v>
      </c>
      <c r="O65" s="10">
        <v>1176606170.3554819</v>
      </c>
      <c r="P65" s="1"/>
    </row>
    <row r="66" spans="2:16" ht="11.25" customHeight="1">
      <c r="B66" s="25">
        <v>43497</v>
      </c>
      <c r="C66" s="26">
        <v>45231</v>
      </c>
      <c r="D66" s="10">
        <v>57</v>
      </c>
      <c r="E66" s="27">
        <v>1734</v>
      </c>
      <c r="F66" s="166">
        <v>1750000000</v>
      </c>
      <c r="G66" s="59"/>
      <c r="H66" s="59"/>
      <c r="I66" s="58">
        <v>1857435024.77754</v>
      </c>
      <c r="J66" s="59"/>
      <c r="K66" s="59"/>
      <c r="L66" s="59"/>
      <c r="M66" s="10">
        <v>1689183459.5081434</v>
      </c>
      <c r="N66" s="10">
        <v>1464931677.8982196</v>
      </c>
      <c r="O66" s="10">
        <v>1155332509.8913546</v>
      </c>
      <c r="P66" s="1"/>
    </row>
    <row r="67" spans="2:16" ht="11.25" customHeight="1">
      <c r="B67" s="25">
        <v>43497</v>
      </c>
      <c r="C67" s="26">
        <v>45261</v>
      </c>
      <c r="D67" s="10">
        <v>58</v>
      </c>
      <c r="E67" s="27">
        <v>1764</v>
      </c>
      <c r="F67" s="166">
        <v>1750000000</v>
      </c>
      <c r="G67" s="59"/>
      <c r="H67" s="59"/>
      <c r="I67" s="58">
        <v>1839272393.710602</v>
      </c>
      <c r="J67" s="59"/>
      <c r="K67" s="59"/>
      <c r="L67" s="59"/>
      <c r="M67" s="10">
        <v>1669920523.9039438</v>
      </c>
      <c r="N67" s="10">
        <v>1444661569.221135</v>
      </c>
      <c r="O67" s="10">
        <v>1134675890.4746764</v>
      </c>
      <c r="P67" s="1"/>
    </row>
    <row r="68" spans="2:16" ht="11.25" customHeight="1">
      <c r="B68" s="25">
        <v>43497</v>
      </c>
      <c r="C68" s="26">
        <v>45292</v>
      </c>
      <c r="D68" s="10">
        <v>59</v>
      </c>
      <c r="E68" s="27">
        <v>1795</v>
      </c>
      <c r="F68" s="166">
        <v>1750000000</v>
      </c>
      <c r="G68" s="59"/>
      <c r="H68" s="59"/>
      <c r="I68" s="58">
        <v>1820752461.968874</v>
      </c>
      <c r="J68" s="59"/>
      <c r="K68" s="59"/>
      <c r="L68" s="59"/>
      <c r="M68" s="10">
        <v>1650302033.7688699</v>
      </c>
      <c r="N68" s="10">
        <v>1424058548.7590547</v>
      </c>
      <c r="O68" s="10">
        <v>1113756295.8976035</v>
      </c>
      <c r="P68" s="1"/>
    </row>
    <row r="69" spans="2:16" ht="11.25" customHeight="1">
      <c r="B69" s="25">
        <v>43497</v>
      </c>
      <c r="C69" s="26">
        <v>45323</v>
      </c>
      <c r="D69" s="10">
        <v>60</v>
      </c>
      <c r="E69" s="27">
        <v>1826</v>
      </c>
      <c r="F69" s="166">
        <v>1750000000</v>
      </c>
      <c r="G69" s="59"/>
      <c r="H69" s="59"/>
      <c r="I69" s="58">
        <v>1802610899.098578</v>
      </c>
      <c r="J69" s="59"/>
      <c r="K69" s="59"/>
      <c r="L69" s="59"/>
      <c r="M69" s="10">
        <v>1631087654.712803</v>
      </c>
      <c r="N69" s="10">
        <v>1403898803.590876</v>
      </c>
      <c r="O69" s="10">
        <v>1093338774.4196885</v>
      </c>
      <c r="P69" s="1"/>
    </row>
    <row r="70" spans="2:16" ht="11.25" customHeight="1">
      <c r="B70" s="25">
        <v>43497</v>
      </c>
      <c r="C70" s="26">
        <v>45352</v>
      </c>
      <c r="D70" s="10">
        <v>61</v>
      </c>
      <c r="E70" s="27">
        <v>1855</v>
      </c>
      <c r="F70" s="166">
        <v>1750000000</v>
      </c>
      <c r="G70" s="59"/>
      <c r="H70" s="59"/>
      <c r="I70" s="58">
        <v>1784406883.385489</v>
      </c>
      <c r="J70" s="59"/>
      <c r="K70" s="59"/>
      <c r="L70" s="59"/>
      <c r="M70" s="10">
        <v>1612053829.5429654</v>
      </c>
      <c r="N70" s="10">
        <v>1384214787.9477437</v>
      </c>
      <c r="O70" s="10">
        <v>1073737147.271234</v>
      </c>
      <c r="P70" s="1"/>
    </row>
    <row r="71" spans="2:16" ht="11.25" customHeight="1">
      <c r="B71" s="25">
        <v>43497</v>
      </c>
      <c r="C71" s="26">
        <v>45383</v>
      </c>
      <c r="D71" s="10">
        <v>62</v>
      </c>
      <c r="E71" s="27">
        <v>1886</v>
      </c>
      <c r="F71" s="166">
        <v>1750000000</v>
      </c>
      <c r="G71" s="59"/>
      <c r="H71" s="59"/>
      <c r="I71" s="58">
        <v>1766313820.778524</v>
      </c>
      <c r="J71" s="59"/>
      <c r="K71" s="59"/>
      <c r="L71" s="59"/>
      <c r="M71" s="10">
        <v>1593001907.9486294</v>
      </c>
      <c r="N71" s="10">
        <v>1364376824.5545344</v>
      </c>
      <c r="O71" s="10">
        <v>1053866130.1917263</v>
      </c>
      <c r="P71" s="1"/>
    </row>
    <row r="72" spans="2:16" ht="11.25" customHeight="1">
      <c r="B72" s="25">
        <v>43497</v>
      </c>
      <c r="C72" s="26">
        <v>45413</v>
      </c>
      <c r="D72" s="10">
        <v>63</v>
      </c>
      <c r="E72" s="27">
        <v>1916</v>
      </c>
      <c r="F72" s="166">
        <v>1750000000</v>
      </c>
      <c r="G72" s="59"/>
      <c r="H72" s="59"/>
      <c r="I72" s="58">
        <v>1748089359.75792</v>
      </c>
      <c r="J72" s="59"/>
      <c r="K72" s="59"/>
      <c r="L72" s="59"/>
      <c r="M72" s="10">
        <v>1573977857.7624981</v>
      </c>
      <c r="N72" s="10">
        <v>1344765081.9227858</v>
      </c>
      <c r="O72" s="10">
        <v>1034459805.2005851</v>
      </c>
      <c r="P72" s="1"/>
    </row>
    <row r="73" spans="2:16" ht="11.25" customHeight="1">
      <c r="B73" s="25">
        <v>43497</v>
      </c>
      <c r="C73" s="26">
        <v>45444</v>
      </c>
      <c r="D73" s="10">
        <v>64</v>
      </c>
      <c r="E73" s="27">
        <v>1947</v>
      </c>
      <c r="F73" s="166">
        <v>1750000000</v>
      </c>
      <c r="G73" s="59"/>
      <c r="H73" s="59"/>
      <c r="I73" s="58">
        <v>1730025507.485023</v>
      </c>
      <c r="J73" s="59"/>
      <c r="K73" s="59"/>
      <c r="L73" s="59"/>
      <c r="M73" s="10">
        <v>1555071186.9609978</v>
      </c>
      <c r="N73" s="10">
        <v>1325232789.0438085</v>
      </c>
      <c r="O73" s="10">
        <v>1015116738.4793049</v>
      </c>
      <c r="P73" s="1"/>
    </row>
    <row r="74" spans="2:16" ht="11.25" customHeight="1">
      <c r="B74" s="25">
        <v>43497</v>
      </c>
      <c r="C74" s="26">
        <v>45474</v>
      </c>
      <c r="D74" s="10">
        <v>65</v>
      </c>
      <c r="E74" s="27">
        <v>1977</v>
      </c>
      <c r="F74" s="166">
        <v>1750000000</v>
      </c>
      <c r="G74" s="59"/>
      <c r="H74" s="59"/>
      <c r="I74" s="58">
        <v>1711553032.155287</v>
      </c>
      <c r="J74" s="59"/>
      <c r="K74" s="59"/>
      <c r="L74" s="59"/>
      <c r="M74" s="10">
        <v>1535941549.364831</v>
      </c>
      <c r="N74" s="10">
        <v>1305708869.3774185</v>
      </c>
      <c r="O74" s="10">
        <v>996061729.3007069</v>
      </c>
      <c r="P74" s="1"/>
    </row>
    <row r="75" spans="2:16" ht="11.25" customHeight="1">
      <c r="B75" s="25">
        <v>43497</v>
      </c>
      <c r="C75" s="26">
        <v>45505</v>
      </c>
      <c r="D75" s="10">
        <v>66</v>
      </c>
      <c r="E75" s="27">
        <v>2008</v>
      </c>
      <c r="F75" s="166">
        <v>1750000000</v>
      </c>
      <c r="G75" s="59"/>
      <c r="H75" s="59"/>
      <c r="I75" s="58">
        <v>1693448101.46779</v>
      </c>
      <c r="J75" s="59"/>
      <c r="K75" s="59"/>
      <c r="L75" s="59"/>
      <c r="M75" s="10">
        <v>1517116735.625626</v>
      </c>
      <c r="N75" s="10">
        <v>1286425847.0838642</v>
      </c>
      <c r="O75" s="10">
        <v>977195091.3253764</v>
      </c>
      <c r="P75" s="1"/>
    </row>
    <row r="76" spans="2:16" ht="11.25" customHeight="1">
      <c r="B76" s="25">
        <v>43497</v>
      </c>
      <c r="C76" s="26">
        <v>45536</v>
      </c>
      <c r="D76" s="10">
        <v>67</v>
      </c>
      <c r="E76" s="27">
        <v>2039</v>
      </c>
      <c r="F76" s="166">
        <v>1250000000</v>
      </c>
      <c r="G76" s="59"/>
      <c r="H76" s="59"/>
      <c r="I76" s="58">
        <v>1675217022.599665</v>
      </c>
      <c r="J76" s="59"/>
      <c r="K76" s="59"/>
      <c r="L76" s="59"/>
      <c r="M76" s="10">
        <v>1498238538.8059466</v>
      </c>
      <c r="N76" s="10">
        <v>1267187310.394439</v>
      </c>
      <c r="O76" s="10">
        <v>958504054.18422</v>
      </c>
      <c r="P76" s="1"/>
    </row>
    <row r="77" spans="2:16" ht="11.25" customHeight="1">
      <c r="B77" s="25">
        <v>43497</v>
      </c>
      <c r="C77" s="26">
        <v>45566</v>
      </c>
      <c r="D77" s="10">
        <v>68</v>
      </c>
      <c r="E77" s="27">
        <v>2069</v>
      </c>
      <c r="F77" s="166">
        <v>1250000000</v>
      </c>
      <c r="G77" s="59"/>
      <c r="H77" s="59"/>
      <c r="I77" s="58">
        <v>1657186025.071424</v>
      </c>
      <c r="J77" s="59"/>
      <c r="K77" s="59"/>
      <c r="L77" s="59"/>
      <c r="M77" s="10">
        <v>1479679678.4509552</v>
      </c>
      <c r="N77" s="10">
        <v>1248410255.8163931</v>
      </c>
      <c r="O77" s="10">
        <v>940430163.1574799</v>
      </c>
      <c r="P77" s="1"/>
    </row>
    <row r="78" spans="2:16" ht="11.25" customHeight="1">
      <c r="B78" s="25">
        <v>43497</v>
      </c>
      <c r="C78" s="26">
        <v>45597</v>
      </c>
      <c r="D78" s="10">
        <v>69</v>
      </c>
      <c r="E78" s="27">
        <v>2100</v>
      </c>
      <c r="F78" s="166">
        <v>1250000000</v>
      </c>
      <c r="G78" s="59"/>
      <c r="H78" s="59"/>
      <c r="I78" s="58">
        <v>1639061984.074814</v>
      </c>
      <c r="J78" s="59"/>
      <c r="K78" s="59"/>
      <c r="L78" s="59"/>
      <c r="M78" s="10">
        <v>1461014760.6798573</v>
      </c>
      <c r="N78" s="10">
        <v>1229527693.089857</v>
      </c>
      <c r="O78" s="10">
        <v>922282900.8689523</v>
      </c>
      <c r="P78" s="1"/>
    </row>
    <row r="79" spans="2:16" ht="11.25" customHeight="1">
      <c r="B79" s="25">
        <v>43497</v>
      </c>
      <c r="C79" s="26">
        <v>45627</v>
      </c>
      <c r="D79" s="10">
        <v>70</v>
      </c>
      <c r="E79" s="27">
        <v>2130</v>
      </c>
      <c r="F79" s="166">
        <v>1250000000</v>
      </c>
      <c r="G79" s="59"/>
      <c r="H79" s="59"/>
      <c r="I79" s="58">
        <v>1621265752.740219</v>
      </c>
      <c r="J79" s="59"/>
      <c r="K79" s="59"/>
      <c r="L79" s="59"/>
      <c r="M79" s="10">
        <v>1442779607.7529967</v>
      </c>
      <c r="N79" s="10">
        <v>1211193339.661624</v>
      </c>
      <c r="O79" s="10">
        <v>904805849.01533</v>
      </c>
      <c r="P79" s="1"/>
    </row>
    <row r="80" spans="2:16" ht="11.25" customHeight="1">
      <c r="B80" s="25">
        <v>43497</v>
      </c>
      <c r="C80" s="26">
        <v>45658</v>
      </c>
      <c r="D80" s="10">
        <v>71</v>
      </c>
      <c r="E80" s="27">
        <v>2161</v>
      </c>
      <c r="F80" s="166">
        <v>1250000000</v>
      </c>
      <c r="G80" s="59"/>
      <c r="H80" s="59"/>
      <c r="I80" s="58">
        <v>1603008386.925314</v>
      </c>
      <c r="J80" s="59"/>
      <c r="K80" s="59"/>
      <c r="L80" s="59"/>
      <c r="M80" s="10">
        <v>1424112702.3938487</v>
      </c>
      <c r="N80" s="10">
        <v>1192482272.8460047</v>
      </c>
      <c r="O80" s="10">
        <v>887054853.784252</v>
      </c>
      <c r="P80" s="1"/>
    </row>
    <row r="81" spans="2:16" ht="11.25" customHeight="1">
      <c r="B81" s="25">
        <v>43497</v>
      </c>
      <c r="C81" s="26">
        <v>45689</v>
      </c>
      <c r="D81" s="10">
        <v>72</v>
      </c>
      <c r="E81" s="27">
        <v>2192</v>
      </c>
      <c r="F81" s="166">
        <v>1250000000</v>
      </c>
      <c r="G81" s="59"/>
      <c r="H81" s="59"/>
      <c r="I81" s="58">
        <v>1585509963.821556</v>
      </c>
      <c r="J81" s="59"/>
      <c r="K81" s="59"/>
      <c r="L81" s="59"/>
      <c r="M81" s="10">
        <v>1406178068.7039244</v>
      </c>
      <c r="N81" s="10">
        <v>1174470153.3862987</v>
      </c>
      <c r="O81" s="10">
        <v>869955722.3459202</v>
      </c>
      <c r="P81" s="1"/>
    </row>
    <row r="82" spans="2:16" ht="11.25" customHeight="1">
      <c r="B82" s="25">
        <v>43497</v>
      </c>
      <c r="C82" s="26">
        <v>45717</v>
      </c>
      <c r="D82" s="10">
        <v>73</v>
      </c>
      <c r="E82" s="27">
        <v>2220</v>
      </c>
      <c r="F82" s="166">
        <v>1250000000</v>
      </c>
      <c r="G82" s="59"/>
      <c r="H82" s="59"/>
      <c r="I82" s="58">
        <v>1568037161.391153</v>
      </c>
      <c r="J82" s="59"/>
      <c r="K82" s="59"/>
      <c r="L82" s="59"/>
      <c r="M82" s="10">
        <v>1388550945.738482</v>
      </c>
      <c r="N82" s="10">
        <v>1157083229.604985</v>
      </c>
      <c r="O82" s="10">
        <v>853797295.6443561</v>
      </c>
      <c r="P82" s="1"/>
    </row>
    <row r="83" spans="2:16" ht="11.25" customHeight="1">
      <c r="B83" s="25">
        <v>43497</v>
      </c>
      <c r="C83" s="26">
        <v>45748</v>
      </c>
      <c r="D83" s="10">
        <v>74</v>
      </c>
      <c r="E83" s="27">
        <v>2251</v>
      </c>
      <c r="F83" s="166">
        <v>1250000000</v>
      </c>
      <c r="G83" s="59"/>
      <c r="H83" s="59"/>
      <c r="I83" s="58">
        <v>1550257996.39153</v>
      </c>
      <c r="J83" s="59"/>
      <c r="K83" s="59"/>
      <c r="L83" s="59"/>
      <c r="M83" s="10">
        <v>1370478500.3443463</v>
      </c>
      <c r="N83" s="10">
        <v>1139119011.7848804</v>
      </c>
      <c r="O83" s="10">
        <v>836981570.9193356</v>
      </c>
      <c r="P83" s="1"/>
    </row>
    <row r="84" spans="2:16" ht="11.25" customHeight="1">
      <c r="B84" s="25">
        <v>43497</v>
      </c>
      <c r="C84" s="26">
        <v>45778</v>
      </c>
      <c r="D84" s="10">
        <v>75</v>
      </c>
      <c r="E84" s="27">
        <v>2281</v>
      </c>
      <c r="F84" s="166">
        <v>1250000000</v>
      </c>
      <c r="G84" s="59"/>
      <c r="H84" s="59"/>
      <c r="I84" s="58">
        <v>1533018484.400558</v>
      </c>
      <c r="J84" s="59"/>
      <c r="K84" s="59"/>
      <c r="L84" s="59"/>
      <c r="M84" s="10">
        <v>1353013713.622009</v>
      </c>
      <c r="N84" s="10">
        <v>1121834622.3003757</v>
      </c>
      <c r="O84" s="10">
        <v>820902764.0174929</v>
      </c>
      <c r="P84" s="1"/>
    </row>
    <row r="85" spans="2:16" ht="11.25" customHeight="1">
      <c r="B85" s="25">
        <v>43497</v>
      </c>
      <c r="C85" s="26">
        <v>45809</v>
      </c>
      <c r="D85" s="10">
        <v>76</v>
      </c>
      <c r="E85" s="27">
        <v>2312</v>
      </c>
      <c r="F85" s="166">
        <v>1250000000</v>
      </c>
      <c r="G85" s="59"/>
      <c r="H85" s="59"/>
      <c r="I85" s="58">
        <v>1515026724.643247</v>
      </c>
      <c r="J85" s="59"/>
      <c r="K85" s="59"/>
      <c r="L85" s="59"/>
      <c r="M85" s="10">
        <v>1334866640.679601</v>
      </c>
      <c r="N85" s="10">
        <v>1103973410.5574749</v>
      </c>
      <c r="O85" s="10">
        <v>804411205.6551187</v>
      </c>
      <c r="P85" s="1"/>
    </row>
    <row r="86" spans="2:16" ht="11.25" customHeight="1">
      <c r="B86" s="25">
        <v>43497</v>
      </c>
      <c r="C86" s="26">
        <v>45839</v>
      </c>
      <c r="D86" s="10">
        <v>77</v>
      </c>
      <c r="E86" s="27">
        <v>2342</v>
      </c>
      <c r="F86" s="166">
        <v>1250000000</v>
      </c>
      <c r="G86" s="59"/>
      <c r="H86" s="59"/>
      <c r="I86" s="58">
        <v>1497737710.126799</v>
      </c>
      <c r="J86" s="59"/>
      <c r="K86" s="59"/>
      <c r="L86" s="59"/>
      <c r="M86" s="10">
        <v>1317467501.516241</v>
      </c>
      <c r="N86" s="10">
        <v>1086902060.323973</v>
      </c>
      <c r="O86" s="10">
        <v>788725702.9411817</v>
      </c>
      <c r="P86" s="1"/>
    </row>
    <row r="87" spans="2:16" ht="11.25" customHeight="1">
      <c r="B87" s="25">
        <v>43497</v>
      </c>
      <c r="C87" s="26">
        <v>45870</v>
      </c>
      <c r="D87" s="10">
        <v>78</v>
      </c>
      <c r="E87" s="27">
        <v>2373</v>
      </c>
      <c r="F87" s="166">
        <v>1250000000</v>
      </c>
      <c r="G87" s="59"/>
      <c r="H87" s="59"/>
      <c r="I87" s="58">
        <v>1480803474.255698</v>
      </c>
      <c r="J87" s="59"/>
      <c r="K87" s="59"/>
      <c r="L87" s="59"/>
      <c r="M87" s="10">
        <v>1300362240.8620198</v>
      </c>
      <c r="N87" s="10">
        <v>1070062005.7106682</v>
      </c>
      <c r="O87" s="10">
        <v>773216557.5706635</v>
      </c>
      <c r="P87" s="1"/>
    </row>
    <row r="88" spans="2:16" ht="11.25" customHeight="1">
      <c r="B88" s="25">
        <v>43497</v>
      </c>
      <c r="C88" s="26">
        <v>45901</v>
      </c>
      <c r="D88" s="10">
        <v>79</v>
      </c>
      <c r="E88" s="27">
        <v>2404</v>
      </c>
      <c r="F88" s="166">
        <v>1250000000</v>
      </c>
      <c r="G88" s="59"/>
      <c r="H88" s="59"/>
      <c r="I88" s="58">
        <v>1463899365.186935</v>
      </c>
      <c r="J88" s="59"/>
      <c r="K88" s="59"/>
      <c r="L88" s="59"/>
      <c r="M88" s="10">
        <v>1283337624.7404058</v>
      </c>
      <c r="N88" s="10">
        <v>1053366769.8138471</v>
      </c>
      <c r="O88" s="10">
        <v>757928843.3421654</v>
      </c>
      <c r="P88" s="1"/>
    </row>
    <row r="89" spans="2:16" ht="11.25" customHeight="1">
      <c r="B89" s="25">
        <v>43497</v>
      </c>
      <c r="C89" s="26">
        <v>45931</v>
      </c>
      <c r="D89" s="10">
        <v>80</v>
      </c>
      <c r="E89" s="27">
        <v>2434</v>
      </c>
      <c r="F89" s="166">
        <v>750000000</v>
      </c>
      <c r="G89" s="59"/>
      <c r="H89" s="59"/>
      <c r="I89" s="58">
        <v>1447446547.452599</v>
      </c>
      <c r="J89" s="59"/>
      <c r="K89" s="59"/>
      <c r="L89" s="59"/>
      <c r="M89" s="10">
        <v>1266831342.5241525</v>
      </c>
      <c r="N89" s="10">
        <v>1037259099.9686054</v>
      </c>
      <c r="O89" s="10">
        <v>743279505.3344128</v>
      </c>
      <c r="P89" s="1"/>
    </row>
    <row r="90" spans="2:16" ht="11.25" customHeight="1">
      <c r="B90" s="25">
        <v>43497</v>
      </c>
      <c r="C90" s="26">
        <v>45962</v>
      </c>
      <c r="D90" s="10">
        <v>81</v>
      </c>
      <c r="E90" s="27">
        <v>2465</v>
      </c>
      <c r="F90" s="166">
        <v>750000000</v>
      </c>
      <c r="G90" s="59"/>
      <c r="H90" s="59"/>
      <c r="I90" s="58">
        <v>1430288312.748573</v>
      </c>
      <c r="J90" s="59"/>
      <c r="K90" s="59"/>
      <c r="L90" s="59"/>
      <c r="M90" s="10">
        <v>1249690976.4033508</v>
      </c>
      <c r="N90" s="10">
        <v>1020622599.8757428</v>
      </c>
      <c r="O90" s="10">
        <v>728260415.8249089</v>
      </c>
      <c r="P90" s="1"/>
    </row>
    <row r="91" spans="2:16" ht="11.25" customHeight="1">
      <c r="B91" s="25">
        <v>43497</v>
      </c>
      <c r="C91" s="26">
        <v>45992</v>
      </c>
      <c r="D91" s="10">
        <v>82</v>
      </c>
      <c r="E91" s="27">
        <v>2495</v>
      </c>
      <c r="F91" s="166">
        <v>750000000</v>
      </c>
      <c r="G91" s="59"/>
      <c r="H91" s="59"/>
      <c r="I91" s="58">
        <v>1414192070.235902</v>
      </c>
      <c r="J91" s="59"/>
      <c r="K91" s="59"/>
      <c r="L91" s="59"/>
      <c r="M91" s="10">
        <v>1233598981.3793068</v>
      </c>
      <c r="N91" s="10">
        <v>1005000588.9090103</v>
      </c>
      <c r="O91" s="10">
        <v>714173816.3713707</v>
      </c>
      <c r="P91" s="1"/>
    </row>
    <row r="92" spans="2:16" ht="11.25" customHeight="1">
      <c r="B92" s="25">
        <v>43497</v>
      </c>
      <c r="C92" s="26">
        <v>46023</v>
      </c>
      <c r="D92" s="10">
        <v>83</v>
      </c>
      <c r="E92" s="27">
        <v>2526</v>
      </c>
      <c r="F92" s="166">
        <v>750000000</v>
      </c>
      <c r="G92" s="59"/>
      <c r="H92" s="59"/>
      <c r="I92" s="58">
        <v>1398289015.976215</v>
      </c>
      <c r="J92" s="59"/>
      <c r="K92" s="59"/>
      <c r="L92" s="59"/>
      <c r="M92" s="10">
        <v>1217658008.8719528</v>
      </c>
      <c r="N92" s="10">
        <v>989490745.3042977</v>
      </c>
      <c r="O92" s="10">
        <v>700173973.9225003</v>
      </c>
      <c r="P92" s="1"/>
    </row>
    <row r="93" spans="2:16" ht="11.25" customHeight="1">
      <c r="B93" s="25">
        <v>43497</v>
      </c>
      <c r="C93" s="26">
        <v>46054</v>
      </c>
      <c r="D93" s="10">
        <v>84</v>
      </c>
      <c r="E93" s="27">
        <v>2557</v>
      </c>
      <c r="F93" s="166">
        <v>750000000</v>
      </c>
      <c r="G93" s="59"/>
      <c r="H93" s="59"/>
      <c r="I93" s="58">
        <v>1382642509.575208</v>
      </c>
      <c r="J93" s="59"/>
      <c r="K93" s="59"/>
      <c r="L93" s="59"/>
      <c r="M93" s="10">
        <v>1201990589.934779</v>
      </c>
      <c r="N93" s="10">
        <v>974275020.1075813</v>
      </c>
      <c r="O93" s="10">
        <v>686487152.9800854</v>
      </c>
      <c r="P93" s="1"/>
    </row>
    <row r="94" spans="2:16" ht="11.25" customHeight="1">
      <c r="B94" s="25">
        <v>43497</v>
      </c>
      <c r="C94" s="26">
        <v>46082</v>
      </c>
      <c r="D94" s="10">
        <v>85</v>
      </c>
      <c r="E94" s="27">
        <v>2585</v>
      </c>
      <c r="F94" s="166">
        <v>750000000</v>
      </c>
      <c r="G94" s="59"/>
      <c r="H94" s="59"/>
      <c r="I94" s="58">
        <v>1366350405.199262</v>
      </c>
      <c r="J94" s="59"/>
      <c r="K94" s="59"/>
      <c r="L94" s="59"/>
      <c r="M94" s="10">
        <v>1186007336.2373378</v>
      </c>
      <c r="N94" s="10">
        <v>959111264.0653342</v>
      </c>
      <c r="O94" s="10">
        <v>673216651.3866844</v>
      </c>
      <c r="P94" s="1"/>
    </row>
    <row r="95" spans="2:16" ht="11.25" customHeight="1">
      <c r="B95" s="25">
        <v>43497</v>
      </c>
      <c r="C95" s="26">
        <v>46113</v>
      </c>
      <c r="D95" s="10">
        <v>86</v>
      </c>
      <c r="E95" s="27">
        <v>2616</v>
      </c>
      <c r="F95" s="166">
        <v>750000000</v>
      </c>
      <c r="G95" s="59"/>
      <c r="H95" s="59"/>
      <c r="I95" s="58">
        <v>1350778032.915666</v>
      </c>
      <c r="J95" s="59"/>
      <c r="K95" s="59"/>
      <c r="L95" s="59"/>
      <c r="M95" s="10">
        <v>1170501713.6462808</v>
      </c>
      <c r="N95" s="10">
        <v>944164707.8247222</v>
      </c>
      <c r="O95" s="10">
        <v>659918403.8665887</v>
      </c>
      <c r="P95" s="1"/>
    </row>
    <row r="96" spans="2:16" ht="11.25" customHeight="1">
      <c r="B96" s="25">
        <v>43497</v>
      </c>
      <c r="C96" s="26">
        <v>46143</v>
      </c>
      <c r="D96" s="10">
        <v>87</v>
      </c>
      <c r="E96" s="27">
        <v>2646</v>
      </c>
      <c r="F96" s="166">
        <v>750000000</v>
      </c>
      <c r="G96" s="59"/>
      <c r="H96" s="59"/>
      <c r="I96" s="58">
        <v>1335508298.375673</v>
      </c>
      <c r="J96" s="59"/>
      <c r="K96" s="59"/>
      <c r="L96" s="59"/>
      <c r="M96" s="10">
        <v>1155370343.8929842</v>
      </c>
      <c r="N96" s="10">
        <v>929665451.9724134</v>
      </c>
      <c r="O96" s="10">
        <v>647120641.5133371</v>
      </c>
      <c r="P96" s="1"/>
    </row>
    <row r="97" spans="2:16" ht="11.25" customHeight="1">
      <c r="B97" s="25">
        <v>43497</v>
      </c>
      <c r="C97" s="26">
        <v>46174</v>
      </c>
      <c r="D97" s="10">
        <v>88</v>
      </c>
      <c r="E97" s="27">
        <v>2677</v>
      </c>
      <c r="F97" s="166">
        <v>750000000</v>
      </c>
      <c r="G97" s="59"/>
      <c r="H97" s="59"/>
      <c r="I97" s="58">
        <v>1319998328.562322</v>
      </c>
      <c r="J97" s="59"/>
      <c r="K97" s="59"/>
      <c r="L97" s="59"/>
      <c r="M97" s="10">
        <v>1140015576.3768234</v>
      </c>
      <c r="N97" s="10">
        <v>914977373.2499876</v>
      </c>
      <c r="O97" s="10">
        <v>634198973.5857154</v>
      </c>
      <c r="P97" s="1"/>
    </row>
    <row r="98" spans="2:16" ht="11.25" customHeight="1">
      <c r="B98" s="25">
        <v>43497</v>
      </c>
      <c r="C98" s="26">
        <v>46204</v>
      </c>
      <c r="D98" s="10">
        <v>89</v>
      </c>
      <c r="E98" s="27">
        <v>2707</v>
      </c>
      <c r="F98" s="166">
        <v>750000000</v>
      </c>
      <c r="G98" s="59"/>
      <c r="H98" s="59"/>
      <c r="I98" s="58">
        <v>1304927646.777262</v>
      </c>
      <c r="J98" s="59"/>
      <c r="K98" s="59"/>
      <c r="L98" s="59"/>
      <c r="M98" s="10">
        <v>1125149928.0458295</v>
      </c>
      <c r="N98" s="10">
        <v>900823553.8806281</v>
      </c>
      <c r="O98" s="10">
        <v>621829035.564492</v>
      </c>
      <c r="P98" s="1"/>
    </row>
    <row r="99" spans="2:16" ht="11.25" customHeight="1">
      <c r="B99" s="25">
        <v>43497</v>
      </c>
      <c r="C99" s="26">
        <v>46235</v>
      </c>
      <c r="D99" s="10">
        <v>90</v>
      </c>
      <c r="E99" s="27">
        <v>2738</v>
      </c>
      <c r="F99" s="166">
        <v>750000000</v>
      </c>
      <c r="G99" s="59"/>
      <c r="H99" s="59"/>
      <c r="I99" s="58">
        <v>1289992071.605278</v>
      </c>
      <c r="J99" s="59"/>
      <c r="K99" s="59"/>
      <c r="L99" s="59"/>
      <c r="M99" s="10">
        <v>1110385506.6805682</v>
      </c>
      <c r="N99" s="10">
        <v>886741866.8312383</v>
      </c>
      <c r="O99" s="10">
        <v>609515981.4528365</v>
      </c>
      <c r="P99" s="1"/>
    </row>
    <row r="100" spans="2:16" ht="11.25" customHeight="1">
      <c r="B100" s="25">
        <v>43497</v>
      </c>
      <c r="C100" s="26">
        <v>46266</v>
      </c>
      <c r="D100" s="10">
        <v>91</v>
      </c>
      <c r="E100" s="27">
        <v>2769</v>
      </c>
      <c r="F100" s="166">
        <v>750000000</v>
      </c>
      <c r="G100" s="59"/>
      <c r="H100" s="59"/>
      <c r="I100" s="58">
        <v>1274342445.80629</v>
      </c>
      <c r="J100" s="59"/>
      <c r="K100" s="59"/>
      <c r="L100" s="59"/>
      <c r="M100" s="10">
        <v>1095054341.3768802</v>
      </c>
      <c r="N100" s="10">
        <v>872274534.0641999</v>
      </c>
      <c r="O100" s="10">
        <v>597032119.9176222</v>
      </c>
      <c r="P100" s="1"/>
    </row>
    <row r="101" spans="2:16" ht="11.25" customHeight="1">
      <c r="B101" s="25">
        <v>43497</v>
      </c>
      <c r="C101" s="26">
        <v>46296</v>
      </c>
      <c r="D101" s="10">
        <v>92</v>
      </c>
      <c r="E101" s="27">
        <v>2799</v>
      </c>
      <c r="F101" s="166">
        <v>750000000</v>
      </c>
      <c r="G101" s="59"/>
      <c r="H101" s="59"/>
      <c r="I101" s="58">
        <v>1259555126.833978</v>
      </c>
      <c r="J101" s="59"/>
      <c r="K101" s="59"/>
      <c r="L101" s="59"/>
      <c r="M101" s="10">
        <v>1080570887.8051615</v>
      </c>
      <c r="N101" s="10">
        <v>858619114.1867936</v>
      </c>
      <c r="O101" s="10">
        <v>585276570.2041795</v>
      </c>
      <c r="P101" s="1"/>
    </row>
    <row r="102" spans="2:16" ht="11.25" customHeight="1">
      <c r="B102" s="25">
        <v>43497</v>
      </c>
      <c r="C102" s="26">
        <v>46327</v>
      </c>
      <c r="D102" s="10">
        <v>93</v>
      </c>
      <c r="E102" s="27">
        <v>2830</v>
      </c>
      <c r="F102" s="166">
        <v>750000000</v>
      </c>
      <c r="G102" s="59"/>
      <c r="H102" s="59"/>
      <c r="I102" s="58">
        <v>1245061727.875813</v>
      </c>
      <c r="J102" s="59"/>
      <c r="K102" s="59"/>
      <c r="L102" s="59"/>
      <c r="M102" s="10">
        <v>1066325378.1610922</v>
      </c>
      <c r="N102" s="10">
        <v>845144807.929604</v>
      </c>
      <c r="O102" s="10">
        <v>573651764.5355967</v>
      </c>
      <c r="P102" s="1"/>
    </row>
    <row r="103" spans="2:16" ht="11.25" customHeight="1">
      <c r="B103" s="25">
        <v>43497</v>
      </c>
      <c r="C103" s="26">
        <v>46357</v>
      </c>
      <c r="D103" s="10">
        <v>94</v>
      </c>
      <c r="E103" s="27">
        <v>2860</v>
      </c>
      <c r="F103" s="166">
        <v>750000000</v>
      </c>
      <c r="G103" s="59"/>
      <c r="H103" s="59"/>
      <c r="I103" s="58">
        <v>1230079186.895464</v>
      </c>
      <c r="J103" s="59"/>
      <c r="K103" s="59"/>
      <c r="L103" s="59"/>
      <c r="M103" s="10">
        <v>1051764462.3138782</v>
      </c>
      <c r="N103" s="10">
        <v>831552439.921756</v>
      </c>
      <c r="O103" s="10">
        <v>562112097.0068307</v>
      </c>
      <c r="P103" s="1"/>
    </row>
    <row r="104" spans="2:16" ht="11.25" customHeight="1">
      <c r="B104" s="25">
        <v>43497</v>
      </c>
      <c r="C104" s="26">
        <v>46388</v>
      </c>
      <c r="D104" s="10">
        <v>95</v>
      </c>
      <c r="E104" s="27">
        <v>2891</v>
      </c>
      <c r="F104" s="166">
        <v>750000000</v>
      </c>
      <c r="G104" s="59"/>
      <c r="H104" s="59"/>
      <c r="I104" s="58">
        <v>1215054543.081599</v>
      </c>
      <c r="J104" s="59"/>
      <c r="K104" s="59"/>
      <c r="L104" s="59"/>
      <c r="M104" s="10">
        <v>1037155739.2334539</v>
      </c>
      <c r="N104" s="10">
        <v>817916967.2289623</v>
      </c>
      <c r="O104" s="10">
        <v>550552991.2087737</v>
      </c>
      <c r="P104" s="1"/>
    </row>
    <row r="105" spans="2:16" ht="11.25" customHeight="1">
      <c r="B105" s="25">
        <v>43497</v>
      </c>
      <c r="C105" s="26">
        <v>46419</v>
      </c>
      <c r="D105" s="10">
        <v>96</v>
      </c>
      <c r="E105" s="27">
        <v>2922</v>
      </c>
      <c r="F105" s="166">
        <v>750000000</v>
      </c>
      <c r="G105" s="59"/>
      <c r="H105" s="59"/>
      <c r="I105" s="58">
        <v>1201065414.869906</v>
      </c>
      <c r="J105" s="59"/>
      <c r="K105" s="59"/>
      <c r="L105" s="59"/>
      <c r="M105" s="10">
        <v>1023475949.8509166</v>
      </c>
      <c r="N105" s="10">
        <v>805076180.0894139</v>
      </c>
      <c r="O105" s="10">
        <v>539614369.329771</v>
      </c>
      <c r="P105" s="1"/>
    </row>
    <row r="106" spans="2:16" ht="11.25" customHeight="1">
      <c r="B106" s="25">
        <v>43497</v>
      </c>
      <c r="C106" s="26">
        <v>46447</v>
      </c>
      <c r="D106" s="10">
        <v>97</v>
      </c>
      <c r="E106" s="27">
        <v>2950</v>
      </c>
      <c r="F106" s="166">
        <v>750000000</v>
      </c>
      <c r="G106" s="59"/>
      <c r="H106" s="59"/>
      <c r="I106" s="58">
        <v>1187151946.708188</v>
      </c>
      <c r="J106" s="59"/>
      <c r="K106" s="59"/>
      <c r="L106" s="59"/>
      <c r="M106" s="10">
        <v>1010069860.5435872</v>
      </c>
      <c r="N106" s="10">
        <v>792705486.38197</v>
      </c>
      <c r="O106" s="10">
        <v>529289652.6771088</v>
      </c>
      <c r="P106" s="1"/>
    </row>
    <row r="107" spans="2:16" ht="11.25" customHeight="1">
      <c r="B107" s="25">
        <v>43497</v>
      </c>
      <c r="C107" s="26">
        <v>46478</v>
      </c>
      <c r="D107" s="10">
        <v>98</v>
      </c>
      <c r="E107" s="27">
        <v>2981</v>
      </c>
      <c r="F107" s="166">
        <v>750000000</v>
      </c>
      <c r="G107" s="59"/>
      <c r="H107" s="59"/>
      <c r="I107" s="58">
        <v>1172850645.370285</v>
      </c>
      <c r="J107" s="59"/>
      <c r="K107" s="59"/>
      <c r="L107" s="59"/>
      <c r="M107" s="10">
        <v>996209304.3058559</v>
      </c>
      <c r="N107" s="10">
        <v>779839336.6398906</v>
      </c>
      <c r="O107" s="10">
        <v>518493477.5629257</v>
      </c>
      <c r="P107" s="1"/>
    </row>
    <row r="108" spans="2:16" ht="11.25" customHeight="1">
      <c r="B108" s="25">
        <v>43497</v>
      </c>
      <c r="C108" s="26">
        <v>46508</v>
      </c>
      <c r="D108" s="10">
        <v>99</v>
      </c>
      <c r="E108" s="27">
        <v>3011</v>
      </c>
      <c r="F108" s="166">
        <v>750000000</v>
      </c>
      <c r="G108" s="59"/>
      <c r="H108" s="59"/>
      <c r="I108" s="58">
        <v>1159044915.845713</v>
      </c>
      <c r="J108" s="59"/>
      <c r="K108" s="59"/>
      <c r="L108" s="59"/>
      <c r="M108" s="10">
        <v>982866898.8724751</v>
      </c>
      <c r="N108" s="10">
        <v>767501125.2299113</v>
      </c>
      <c r="O108" s="10">
        <v>508198365.3194321</v>
      </c>
      <c r="P108" s="1"/>
    </row>
    <row r="109" spans="2:16" ht="11.25" customHeight="1">
      <c r="B109" s="25">
        <v>43497</v>
      </c>
      <c r="C109" s="26">
        <v>46539</v>
      </c>
      <c r="D109" s="10">
        <v>100</v>
      </c>
      <c r="E109" s="27">
        <v>3042</v>
      </c>
      <c r="F109" s="166">
        <v>750000000</v>
      </c>
      <c r="G109" s="59"/>
      <c r="H109" s="59"/>
      <c r="I109" s="58">
        <v>1143653742.917028</v>
      </c>
      <c r="J109" s="59"/>
      <c r="K109" s="59"/>
      <c r="L109" s="59"/>
      <c r="M109" s="10">
        <v>968170348.1939518</v>
      </c>
      <c r="N109" s="10">
        <v>754102155.5491154</v>
      </c>
      <c r="O109" s="10">
        <v>497211362.3560516</v>
      </c>
      <c r="P109" s="1"/>
    </row>
    <row r="110" spans="2:16" ht="11.25" customHeight="1">
      <c r="B110" s="25">
        <v>43497</v>
      </c>
      <c r="C110" s="26">
        <v>46569</v>
      </c>
      <c r="D110" s="10">
        <v>101</v>
      </c>
      <c r="E110" s="27">
        <v>3072</v>
      </c>
      <c r="F110" s="166">
        <v>750000000</v>
      </c>
      <c r="G110" s="59"/>
      <c r="H110" s="59"/>
      <c r="I110" s="58">
        <v>1130295152.696042</v>
      </c>
      <c r="J110" s="59"/>
      <c r="K110" s="59"/>
      <c r="L110" s="59"/>
      <c r="M110" s="10">
        <v>955290914.6004089</v>
      </c>
      <c r="N110" s="10">
        <v>742239084.2004809</v>
      </c>
      <c r="O110" s="10">
        <v>487383435.8742123</v>
      </c>
      <c r="P110" s="1"/>
    </row>
    <row r="111" spans="2:16" ht="11.25" customHeight="1">
      <c r="B111" s="25">
        <v>43497</v>
      </c>
      <c r="C111" s="26">
        <v>46600</v>
      </c>
      <c r="D111" s="10">
        <v>102</v>
      </c>
      <c r="E111" s="27">
        <v>3103</v>
      </c>
      <c r="F111" s="166">
        <v>750000000</v>
      </c>
      <c r="G111" s="59"/>
      <c r="H111" s="59"/>
      <c r="I111" s="58">
        <v>1117105645.251254</v>
      </c>
      <c r="J111" s="59"/>
      <c r="K111" s="59"/>
      <c r="L111" s="59"/>
      <c r="M111" s="10">
        <v>942542208.7343408</v>
      </c>
      <c r="N111" s="10">
        <v>730471157.6135765</v>
      </c>
      <c r="O111" s="10">
        <v>477624546.2810014</v>
      </c>
      <c r="P111" s="1"/>
    </row>
    <row r="112" spans="2:16" ht="11.25" customHeight="1">
      <c r="B112" s="25">
        <v>43497</v>
      </c>
      <c r="C112" s="26">
        <v>46631</v>
      </c>
      <c r="D112" s="10">
        <v>103</v>
      </c>
      <c r="E112" s="27">
        <v>3134</v>
      </c>
      <c r="F112" s="166">
        <v>750000000</v>
      </c>
      <c r="G112" s="59"/>
      <c r="H112" s="59"/>
      <c r="I112" s="58">
        <v>1103936557.565572</v>
      </c>
      <c r="J112" s="59"/>
      <c r="K112" s="59"/>
      <c r="L112" s="59"/>
      <c r="M112" s="10">
        <v>929851199.9752336</v>
      </c>
      <c r="N112" s="10">
        <v>718802888.4155939</v>
      </c>
      <c r="O112" s="10">
        <v>468004467.34158844</v>
      </c>
      <c r="P112" s="1"/>
    </row>
    <row r="113" spans="2:16" ht="11.25" customHeight="1">
      <c r="B113" s="25">
        <v>43497</v>
      </c>
      <c r="C113" s="26">
        <v>46661</v>
      </c>
      <c r="D113" s="10">
        <v>104</v>
      </c>
      <c r="E113" s="27">
        <v>3164</v>
      </c>
      <c r="F113" s="166">
        <v>750000000</v>
      </c>
      <c r="G113" s="59"/>
      <c r="H113" s="59"/>
      <c r="I113" s="58">
        <v>1090774304.502805</v>
      </c>
      <c r="J113" s="59"/>
      <c r="K113" s="59"/>
      <c r="L113" s="59"/>
      <c r="M113" s="10">
        <v>917256502.9173636</v>
      </c>
      <c r="N113" s="10">
        <v>707321606.1276963</v>
      </c>
      <c r="O113" s="10">
        <v>458641335.0355181</v>
      </c>
      <c r="P113" s="1"/>
    </row>
    <row r="114" spans="2:16" ht="11.25" customHeight="1">
      <c r="B114" s="25">
        <v>43497</v>
      </c>
      <c r="C114" s="26">
        <v>46692</v>
      </c>
      <c r="D114" s="10">
        <v>105</v>
      </c>
      <c r="E114" s="27">
        <v>3195</v>
      </c>
      <c r="F114" s="166">
        <v>750000000</v>
      </c>
      <c r="G114" s="59"/>
      <c r="H114" s="59"/>
      <c r="I114" s="58">
        <v>1077874928.002248</v>
      </c>
      <c r="J114" s="59"/>
      <c r="K114" s="59"/>
      <c r="L114" s="59"/>
      <c r="M114" s="10">
        <v>904871791.8230853</v>
      </c>
      <c r="N114" s="10">
        <v>695996839.9630396</v>
      </c>
      <c r="O114" s="10">
        <v>449386638.8806462</v>
      </c>
      <c r="P114" s="1"/>
    </row>
    <row r="115" spans="2:16" ht="11.25" customHeight="1">
      <c r="B115" s="25">
        <v>43497</v>
      </c>
      <c r="C115" s="26">
        <v>46722</v>
      </c>
      <c r="D115" s="10">
        <v>106</v>
      </c>
      <c r="E115" s="27">
        <v>3225</v>
      </c>
      <c r="F115" s="166">
        <v>750000000</v>
      </c>
      <c r="G115" s="59"/>
      <c r="H115" s="59"/>
      <c r="I115" s="58">
        <v>1064660557.335367</v>
      </c>
      <c r="J115" s="59"/>
      <c r="K115" s="59"/>
      <c r="L115" s="59"/>
      <c r="M115" s="10">
        <v>892311325.2969894</v>
      </c>
      <c r="N115" s="10">
        <v>684646496.8737282</v>
      </c>
      <c r="O115" s="10">
        <v>440245942.3802245</v>
      </c>
      <c r="P115" s="1"/>
    </row>
    <row r="116" spans="2:16" ht="11.25" customHeight="1">
      <c r="B116" s="25">
        <v>43497</v>
      </c>
      <c r="C116" s="26">
        <v>46753</v>
      </c>
      <c r="D116" s="10">
        <v>107</v>
      </c>
      <c r="E116" s="27">
        <v>3256</v>
      </c>
      <c r="F116" s="166">
        <v>750000000</v>
      </c>
      <c r="G116" s="59"/>
      <c r="H116" s="59"/>
      <c r="I116" s="58">
        <v>1051593710.033543</v>
      </c>
      <c r="J116" s="59"/>
      <c r="K116" s="59"/>
      <c r="L116" s="59"/>
      <c r="M116" s="10">
        <v>879864912.1686118</v>
      </c>
      <c r="N116" s="10">
        <v>673379788.7652457</v>
      </c>
      <c r="O116" s="10">
        <v>431167152.9880208</v>
      </c>
      <c r="P116" s="1"/>
    </row>
    <row r="117" spans="2:16" ht="11.25" customHeight="1">
      <c r="B117" s="25">
        <v>43497</v>
      </c>
      <c r="C117" s="26">
        <v>46784</v>
      </c>
      <c r="D117" s="10">
        <v>108</v>
      </c>
      <c r="E117" s="27">
        <v>3287</v>
      </c>
      <c r="F117" s="166">
        <v>750000000</v>
      </c>
      <c r="G117" s="59"/>
      <c r="H117" s="59"/>
      <c r="I117" s="58">
        <v>1038947128.942557</v>
      </c>
      <c r="J117" s="59"/>
      <c r="K117" s="59"/>
      <c r="L117" s="59"/>
      <c r="M117" s="10">
        <v>867809191.1554469</v>
      </c>
      <c r="N117" s="10">
        <v>662464204.3063849</v>
      </c>
      <c r="O117" s="10">
        <v>422381246.19064254</v>
      </c>
      <c r="P117" s="1"/>
    </row>
    <row r="118" spans="2:16" ht="11.25" customHeight="1">
      <c r="B118" s="25">
        <v>43497</v>
      </c>
      <c r="C118" s="26">
        <v>46813</v>
      </c>
      <c r="D118" s="10">
        <v>109</v>
      </c>
      <c r="E118" s="27">
        <v>3316</v>
      </c>
      <c r="F118" s="166">
        <v>0</v>
      </c>
      <c r="G118" s="59"/>
      <c r="H118" s="59"/>
      <c r="I118" s="58">
        <v>1025653759.857139</v>
      </c>
      <c r="J118" s="59"/>
      <c r="K118" s="59"/>
      <c r="L118" s="59"/>
      <c r="M118" s="10">
        <v>855346172.51853</v>
      </c>
      <c r="N118" s="10">
        <v>651396662.4714947</v>
      </c>
      <c r="O118" s="10">
        <v>413678821.0755963</v>
      </c>
      <c r="P118" s="1"/>
    </row>
    <row r="119" spans="2:16" ht="11.25" customHeight="1">
      <c r="B119" s="25">
        <v>43497</v>
      </c>
      <c r="C119" s="26">
        <v>46844</v>
      </c>
      <c r="D119" s="10">
        <v>110</v>
      </c>
      <c r="E119" s="27">
        <v>3347</v>
      </c>
      <c r="F119" s="166"/>
      <c r="G119" s="59"/>
      <c r="H119" s="59"/>
      <c r="I119" s="58">
        <v>1013042689.878081</v>
      </c>
      <c r="J119" s="59"/>
      <c r="K119" s="59"/>
      <c r="L119" s="59"/>
      <c r="M119" s="10">
        <v>843396250.6732807</v>
      </c>
      <c r="N119" s="10">
        <v>640662599.5838237</v>
      </c>
      <c r="O119" s="10">
        <v>405138717.72944236</v>
      </c>
      <c r="P119" s="1"/>
    </row>
    <row r="120" spans="2:16" ht="11.25" customHeight="1">
      <c r="B120" s="25">
        <v>43497</v>
      </c>
      <c r="C120" s="26">
        <v>46874</v>
      </c>
      <c r="D120" s="10">
        <v>111</v>
      </c>
      <c r="E120" s="27">
        <v>3377</v>
      </c>
      <c r="F120" s="166"/>
      <c r="G120" s="59"/>
      <c r="H120" s="59"/>
      <c r="I120" s="58">
        <v>1000485635.607423</v>
      </c>
      <c r="J120" s="59"/>
      <c r="K120" s="59"/>
      <c r="L120" s="59"/>
      <c r="M120" s="10">
        <v>831574832.5836785</v>
      </c>
      <c r="N120" s="10">
        <v>630128046.1887922</v>
      </c>
      <c r="O120" s="10">
        <v>396843499.7341099</v>
      </c>
      <c r="P120" s="1"/>
    </row>
    <row r="121" spans="2:16" ht="11.25" customHeight="1">
      <c r="B121" s="25">
        <v>43497</v>
      </c>
      <c r="C121" s="26">
        <v>46905</v>
      </c>
      <c r="D121" s="10">
        <v>112</v>
      </c>
      <c r="E121" s="27">
        <v>3408</v>
      </c>
      <c r="F121" s="166"/>
      <c r="G121" s="59"/>
      <c r="H121" s="59"/>
      <c r="I121" s="58">
        <v>988262945.386858</v>
      </c>
      <c r="J121" s="59"/>
      <c r="K121" s="59"/>
      <c r="L121" s="59"/>
      <c r="M121" s="10">
        <v>820022502.8662575</v>
      </c>
      <c r="N121" s="10">
        <v>619793954.9816495</v>
      </c>
      <c r="O121" s="10">
        <v>388681989.2535982</v>
      </c>
      <c r="P121" s="1"/>
    </row>
    <row r="122" spans="2:16" ht="11.25" customHeight="1">
      <c r="B122" s="25">
        <v>43497</v>
      </c>
      <c r="C122" s="26">
        <v>46935</v>
      </c>
      <c r="D122" s="10">
        <v>113</v>
      </c>
      <c r="E122" s="27">
        <v>3438</v>
      </c>
      <c r="F122" s="166"/>
      <c r="G122" s="59"/>
      <c r="H122" s="59"/>
      <c r="I122" s="58">
        <v>975655114.121902</v>
      </c>
      <c r="J122" s="59"/>
      <c r="K122" s="59"/>
      <c r="L122" s="59"/>
      <c r="M122" s="10">
        <v>808232191.4084486</v>
      </c>
      <c r="N122" s="10">
        <v>609378990.7914475</v>
      </c>
      <c r="O122" s="10">
        <v>380584100.77445436</v>
      </c>
      <c r="P122" s="1"/>
    </row>
    <row r="123" spans="2:16" ht="11.25" customHeight="1">
      <c r="B123" s="25">
        <v>43497</v>
      </c>
      <c r="C123" s="26">
        <v>46966</v>
      </c>
      <c r="D123" s="10">
        <v>114</v>
      </c>
      <c r="E123" s="27">
        <v>3469</v>
      </c>
      <c r="F123" s="166"/>
      <c r="G123" s="59"/>
      <c r="H123" s="59"/>
      <c r="I123" s="58">
        <v>963742098.392649</v>
      </c>
      <c r="J123" s="59"/>
      <c r="K123" s="59"/>
      <c r="L123" s="59"/>
      <c r="M123" s="10">
        <v>797009371.845419</v>
      </c>
      <c r="N123" s="10">
        <v>599389118.2152939</v>
      </c>
      <c r="O123" s="10">
        <v>372759429.0074489</v>
      </c>
      <c r="P123" s="1"/>
    </row>
    <row r="124" spans="2:16" ht="11.25" customHeight="1">
      <c r="B124" s="25">
        <v>43497</v>
      </c>
      <c r="C124" s="26">
        <v>46997</v>
      </c>
      <c r="D124" s="10">
        <v>115</v>
      </c>
      <c r="E124" s="27">
        <v>3500</v>
      </c>
      <c r="F124" s="166"/>
      <c r="G124" s="59"/>
      <c r="H124" s="59"/>
      <c r="I124" s="58">
        <v>951526852.565604</v>
      </c>
      <c r="J124" s="59"/>
      <c r="K124" s="59"/>
      <c r="L124" s="59"/>
      <c r="M124" s="10">
        <v>785572778.0385084</v>
      </c>
      <c r="N124" s="10">
        <v>589285757.2677187</v>
      </c>
      <c r="O124" s="10">
        <v>364923933.76534575</v>
      </c>
      <c r="P124" s="1"/>
    </row>
    <row r="125" spans="2:16" ht="11.25" customHeight="1">
      <c r="B125" s="25">
        <v>43497</v>
      </c>
      <c r="C125" s="26">
        <v>47027</v>
      </c>
      <c r="D125" s="10">
        <v>116</v>
      </c>
      <c r="E125" s="27">
        <v>3530</v>
      </c>
      <c r="F125" s="166"/>
      <c r="G125" s="59"/>
      <c r="H125" s="59"/>
      <c r="I125" s="58">
        <v>939760165.223994</v>
      </c>
      <c r="J125" s="59"/>
      <c r="K125" s="59"/>
      <c r="L125" s="59"/>
      <c r="M125" s="10">
        <v>774584798.1838217</v>
      </c>
      <c r="N125" s="10">
        <v>579613184.0795196</v>
      </c>
      <c r="O125" s="10">
        <v>357462708.91805816</v>
      </c>
      <c r="P125" s="1"/>
    </row>
    <row r="126" spans="2:16" ht="11.25" customHeight="1">
      <c r="B126" s="25">
        <v>43497</v>
      </c>
      <c r="C126" s="26">
        <v>47058</v>
      </c>
      <c r="D126" s="10">
        <v>117</v>
      </c>
      <c r="E126" s="27">
        <v>3561</v>
      </c>
      <c r="F126" s="166"/>
      <c r="G126" s="59"/>
      <c r="H126" s="59"/>
      <c r="I126" s="58">
        <v>928151676.166376</v>
      </c>
      <c r="J126" s="59"/>
      <c r="K126" s="59"/>
      <c r="L126" s="59"/>
      <c r="M126" s="10">
        <v>763719130.847274</v>
      </c>
      <c r="N126" s="10">
        <v>570029128.4585652</v>
      </c>
      <c r="O126" s="10">
        <v>350062955.3419614</v>
      </c>
      <c r="P126" s="1"/>
    </row>
    <row r="127" spans="2:16" ht="11.25" customHeight="1">
      <c r="B127" s="25">
        <v>43497</v>
      </c>
      <c r="C127" s="26">
        <v>47088</v>
      </c>
      <c r="D127" s="10">
        <v>118</v>
      </c>
      <c r="E127" s="27">
        <v>3591</v>
      </c>
      <c r="F127" s="166"/>
      <c r="G127" s="59"/>
      <c r="H127" s="59"/>
      <c r="I127" s="58">
        <v>916400000.984218</v>
      </c>
      <c r="J127" s="59"/>
      <c r="K127" s="59"/>
      <c r="L127" s="59"/>
      <c r="M127" s="10">
        <v>752811695.7052505</v>
      </c>
      <c r="N127" s="10">
        <v>560505016.692278</v>
      </c>
      <c r="O127" s="10">
        <v>342803062.9753964</v>
      </c>
      <c r="P127" s="1"/>
    </row>
    <row r="128" spans="2:16" ht="11.25" customHeight="1">
      <c r="B128" s="25">
        <v>43497</v>
      </c>
      <c r="C128" s="26">
        <v>47119</v>
      </c>
      <c r="D128" s="10">
        <v>119</v>
      </c>
      <c r="E128" s="27">
        <v>3622</v>
      </c>
      <c r="F128" s="166"/>
      <c r="G128" s="59"/>
      <c r="H128" s="59"/>
      <c r="I128" s="58">
        <v>904908718.300349</v>
      </c>
      <c r="J128" s="59"/>
      <c r="K128" s="59"/>
      <c r="L128" s="59"/>
      <c r="M128" s="10">
        <v>742110930.2377112</v>
      </c>
      <c r="N128" s="10">
        <v>551132557.7252932</v>
      </c>
      <c r="O128" s="10">
        <v>335643218.31529343</v>
      </c>
      <c r="P128" s="1"/>
    </row>
    <row r="129" spans="2:16" ht="11.25" customHeight="1">
      <c r="B129" s="25">
        <v>43497</v>
      </c>
      <c r="C129" s="26">
        <v>47150</v>
      </c>
      <c r="D129" s="10">
        <v>120</v>
      </c>
      <c r="E129" s="27">
        <v>3653</v>
      </c>
      <c r="F129" s="166"/>
      <c r="G129" s="59"/>
      <c r="H129" s="59"/>
      <c r="I129" s="58">
        <v>893433710.799136</v>
      </c>
      <c r="J129" s="59"/>
      <c r="K129" s="59"/>
      <c r="L129" s="59"/>
      <c r="M129" s="10">
        <v>731457622.3165796</v>
      </c>
      <c r="N129" s="10">
        <v>541839300.6147914</v>
      </c>
      <c r="O129" s="10">
        <v>328585905.64383113</v>
      </c>
      <c r="P129" s="1"/>
    </row>
    <row r="130" spans="2:16" ht="11.25" customHeight="1">
      <c r="B130" s="25">
        <v>43497</v>
      </c>
      <c r="C130" s="26">
        <v>47178</v>
      </c>
      <c r="D130" s="10">
        <v>121</v>
      </c>
      <c r="E130" s="27">
        <v>3681</v>
      </c>
      <c r="F130" s="166"/>
      <c r="G130" s="59"/>
      <c r="H130" s="59"/>
      <c r="I130" s="58">
        <v>881983776.9216</v>
      </c>
      <c r="J130" s="59"/>
      <c r="K130" s="59"/>
      <c r="L130" s="59"/>
      <c r="M130" s="10">
        <v>720977239.4432405</v>
      </c>
      <c r="N130" s="10">
        <v>532848813.3255171</v>
      </c>
      <c r="O130" s="10">
        <v>321897380.8377074</v>
      </c>
      <c r="P130" s="1"/>
    </row>
    <row r="131" spans="2:16" ht="11.25" customHeight="1">
      <c r="B131" s="25">
        <v>43497</v>
      </c>
      <c r="C131" s="26">
        <v>47209</v>
      </c>
      <c r="D131" s="10">
        <v>122</v>
      </c>
      <c r="E131" s="27">
        <v>3712</v>
      </c>
      <c r="F131" s="166"/>
      <c r="G131" s="59"/>
      <c r="H131" s="59"/>
      <c r="I131" s="58">
        <v>870591897.446308</v>
      </c>
      <c r="J131" s="59"/>
      <c r="K131" s="59"/>
      <c r="L131" s="59"/>
      <c r="M131" s="10">
        <v>710457916.2953607</v>
      </c>
      <c r="N131" s="10">
        <v>523738980.9784117</v>
      </c>
      <c r="O131" s="10">
        <v>315053971.4494094</v>
      </c>
      <c r="P131" s="1"/>
    </row>
    <row r="132" spans="2:16" ht="11.25" customHeight="1">
      <c r="B132" s="25">
        <v>43497</v>
      </c>
      <c r="C132" s="26">
        <v>47239</v>
      </c>
      <c r="D132" s="10">
        <v>123</v>
      </c>
      <c r="E132" s="27">
        <v>3742</v>
      </c>
      <c r="F132" s="166"/>
      <c r="G132" s="59"/>
      <c r="H132" s="59"/>
      <c r="I132" s="58">
        <v>859295184.28196</v>
      </c>
      <c r="J132" s="59"/>
      <c r="K132" s="59"/>
      <c r="L132" s="59"/>
      <c r="M132" s="10">
        <v>700088066.9643698</v>
      </c>
      <c r="N132" s="10">
        <v>514824235.88468593</v>
      </c>
      <c r="O132" s="10">
        <v>308421842.06548655</v>
      </c>
      <c r="P132" s="1"/>
    </row>
    <row r="133" spans="2:16" ht="11.25" customHeight="1">
      <c r="B133" s="25">
        <v>43497</v>
      </c>
      <c r="C133" s="26">
        <v>47270</v>
      </c>
      <c r="D133" s="10">
        <v>124</v>
      </c>
      <c r="E133" s="27">
        <v>3773</v>
      </c>
      <c r="F133" s="166"/>
      <c r="G133" s="59"/>
      <c r="H133" s="59"/>
      <c r="I133" s="58">
        <v>848072120.372753</v>
      </c>
      <c r="J133" s="59"/>
      <c r="K133" s="59"/>
      <c r="L133" s="59"/>
      <c r="M133" s="10">
        <v>689772479.1346607</v>
      </c>
      <c r="N133" s="10">
        <v>505948443.2936486</v>
      </c>
      <c r="O133" s="10">
        <v>301820703.24707186</v>
      </c>
      <c r="P133" s="1"/>
    </row>
    <row r="134" spans="2:16" ht="11.25" customHeight="1">
      <c r="B134" s="25">
        <v>43497</v>
      </c>
      <c r="C134" s="26">
        <v>47300</v>
      </c>
      <c r="D134" s="10">
        <v>125</v>
      </c>
      <c r="E134" s="27">
        <v>3803</v>
      </c>
      <c r="F134" s="166"/>
      <c r="G134" s="59"/>
      <c r="H134" s="59"/>
      <c r="I134" s="58">
        <v>836936842.233716</v>
      </c>
      <c r="J134" s="59"/>
      <c r="K134" s="59"/>
      <c r="L134" s="59"/>
      <c r="M134" s="10">
        <v>679598360.8977641</v>
      </c>
      <c r="N134" s="10">
        <v>497258815.767902</v>
      </c>
      <c r="O134" s="10">
        <v>295420982.03859186</v>
      </c>
      <c r="P134" s="1"/>
    </row>
    <row r="135" spans="2:16" ht="11.25" customHeight="1">
      <c r="B135" s="25">
        <v>43497</v>
      </c>
      <c r="C135" s="26">
        <v>47331</v>
      </c>
      <c r="D135" s="10">
        <v>126</v>
      </c>
      <c r="E135" s="27">
        <v>3834</v>
      </c>
      <c r="F135" s="166"/>
      <c r="G135" s="59"/>
      <c r="H135" s="59"/>
      <c r="I135" s="58">
        <v>825876551.069257</v>
      </c>
      <c r="J135" s="59"/>
      <c r="K135" s="59"/>
      <c r="L135" s="59"/>
      <c r="M135" s="10">
        <v>669479913.253912</v>
      </c>
      <c r="N135" s="10">
        <v>488609394.25312424</v>
      </c>
      <c r="O135" s="10">
        <v>289052865.04598325</v>
      </c>
      <c r="P135" s="1"/>
    </row>
    <row r="136" spans="2:16" ht="11.25" customHeight="1">
      <c r="B136" s="25">
        <v>43497</v>
      </c>
      <c r="C136" s="26">
        <v>47362</v>
      </c>
      <c r="D136" s="10">
        <v>127</v>
      </c>
      <c r="E136" s="27">
        <v>3865</v>
      </c>
      <c r="F136" s="166"/>
      <c r="G136" s="59"/>
      <c r="H136" s="59"/>
      <c r="I136" s="58">
        <v>814932724.276641</v>
      </c>
      <c r="J136" s="59"/>
      <c r="K136" s="59"/>
      <c r="L136" s="59"/>
      <c r="M136" s="10">
        <v>659488083.2364148</v>
      </c>
      <c r="N136" s="10">
        <v>480092925.9056904</v>
      </c>
      <c r="O136" s="10">
        <v>282811712.79598355</v>
      </c>
      <c r="P136" s="1"/>
    </row>
    <row r="137" spans="2:16" ht="11.25" customHeight="1">
      <c r="B137" s="25">
        <v>43497</v>
      </c>
      <c r="C137" s="26">
        <v>47392</v>
      </c>
      <c r="D137" s="10">
        <v>128</v>
      </c>
      <c r="E137" s="27">
        <v>3895</v>
      </c>
      <c r="F137" s="166"/>
      <c r="G137" s="59"/>
      <c r="H137" s="59"/>
      <c r="I137" s="58">
        <v>804073150.493745</v>
      </c>
      <c r="J137" s="59"/>
      <c r="K137" s="59"/>
      <c r="L137" s="59"/>
      <c r="M137" s="10">
        <v>649631859.5128999</v>
      </c>
      <c r="N137" s="10">
        <v>471753832.7770427</v>
      </c>
      <c r="O137" s="10">
        <v>276760181.0406236</v>
      </c>
      <c r="P137" s="1"/>
    </row>
    <row r="138" spans="2:16" ht="11.25" customHeight="1">
      <c r="B138" s="25">
        <v>43497</v>
      </c>
      <c r="C138" s="26">
        <v>47423</v>
      </c>
      <c r="D138" s="10">
        <v>129</v>
      </c>
      <c r="E138" s="27">
        <v>3926</v>
      </c>
      <c r="F138" s="166"/>
      <c r="G138" s="59"/>
      <c r="H138" s="59"/>
      <c r="I138" s="58">
        <v>793238751.493227</v>
      </c>
      <c r="J138" s="59"/>
      <c r="K138" s="59"/>
      <c r="L138" s="59"/>
      <c r="M138" s="10">
        <v>639791486.1254245</v>
      </c>
      <c r="N138" s="10">
        <v>463426293.80378723</v>
      </c>
      <c r="O138" s="10">
        <v>270723190.3705998</v>
      </c>
      <c r="P138" s="1"/>
    </row>
    <row r="139" spans="2:16" ht="11.25" customHeight="1">
      <c r="B139" s="25">
        <v>43497</v>
      </c>
      <c r="C139" s="26">
        <v>47453</v>
      </c>
      <c r="D139" s="10">
        <v>130</v>
      </c>
      <c r="E139" s="27">
        <v>3956</v>
      </c>
      <c r="F139" s="166"/>
      <c r="G139" s="59"/>
      <c r="H139" s="59"/>
      <c r="I139" s="58">
        <v>782070478.190348</v>
      </c>
      <c r="J139" s="59"/>
      <c r="K139" s="59"/>
      <c r="L139" s="59"/>
      <c r="M139" s="10">
        <v>629748275.5087835</v>
      </c>
      <c r="N139" s="10">
        <v>455028887.57230085</v>
      </c>
      <c r="O139" s="10">
        <v>264727976.80084723</v>
      </c>
      <c r="P139" s="1"/>
    </row>
    <row r="140" spans="2:16" ht="11.25" customHeight="1">
      <c r="B140" s="25">
        <v>43497</v>
      </c>
      <c r="C140" s="26">
        <v>47484</v>
      </c>
      <c r="D140" s="10">
        <v>131</v>
      </c>
      <c r="E140" s="27">
        <v>3987</v>
      </c>
      <c r="F140" s="166"/>
      <c r="G140" s="59"/>
      <c r="H140" s="59"/>
      <c r="I140" s="58">
        <v>771472888.903896</v>
      </c>
      <c r="J140" s="59"/>
      <c r="K140" s="59"/>
      <c r="L140" s="59"/>
      <c r="M140" s="10">
        <v>620161129.9370116</v>
      </c>
      <c r="N140" s="10">
        <v>446962015.84932667</v>
      </c>
      <c r="O140" s="10">
        <v>258933420.51557326</v>
      </c>
      <c r="P140" s="1"/>
    </row>
    <row r="141" spans="2:16" ht="11.25" customHeight="1">
      <c r="B141" s="25">
        <v>43497</v>
      </c>
      <c r="C141" s="26">
        <v>47515</v>
      </c>
      <c r="D141" s="10">
        <v>132</v>
      </c>
      <c r="E141" s="27">
        <v>4018</v>
      </c>
      <c r="F141" s="166"/>
      <c r="G141" s="59"/>
      <c r="H141" s="59"/>
      <c r="I141" s="58">
        <v>760569813.317085</v>
      </c>
      <c r="J141" s="59"/>
      <c r="K141" s="59"/>
      <c r="L141" s="59"/>
      <c r="M141" s="10">
        <v>610359540.1400917</v>
      </c>
      <c r="N141" s="10">
        <v>438779071.47540206</v>
      </c>
      <c r="O141" s="10">
        <v>253116243.02224243</v>
      </c>
      <c r="P141" s="1"/>
    </row>
    <row r="142" spans="2:16" ht="11.25" customHeight="1">
      <c r="B142" s="25">
        <v>43497</v>
      </c>
      <c r="C142" s="26">
        <v>47543</v>
      </c>
      <c r="D142" s="10">
        <v>133</v>
      </c>
      <c r="E142" s="27">
        <v>4046</v>
      </c>
      <c r="F142" s="166"/>
      <c r="G142" s="59"/>
      <c r="H142" s="59"/>
      <c r="I142" s="58">
        <v>749846237.027148</v>
      </c>
      <c r="J142" s="59"/>
      <c r="K142" s="59"/>
      <c r="L142" s="59"/>
      <c r="M142" s="10">
        <v>600831913.0755504</v>
      </c>
      <c r="N142" s="10">
        <v>430937488.099761</v>
      </c>
      <c r="O142" s="10">
        <v>247641484.0681406</v>
      </c>
      <c r="P142" s="1"/>
    </row>
    <row r="143" spans="2:16" ht="11.25" customHeight="1">
      <c r="B143" s="25">
        <v>43497</v>
      </c>
      <c r="C143" s="26">
        <v>47574</v>
      </c>
      <c r="D143" s="10">
        <v>134</v>
      </c>
      <c r="E143" s="27">
        <v>4077</v>
      </c>
      <c r="F143" s="166"/>
      <c r="G143" s="59"/>
      <c r="H143" s="59"/>
      <c r="I143" s="58">
        <v>739470488.389333</v>
      </c>
      <c r="J143" s="59"/>
      <c r="K143" s="59"/>
      <c r="L143" s="59"/>
      <c r="M143" s="10">
        <v>591513146.1823703</v>
      </c>
      <c r="N143" s="10">
        <v>423174780.67207897</v>
      </c>
      <c r="O143" s="10">
        <v>242150583.27810892</v>
      </c>
      <c r="P143" s="1"/>
    </row>
    <row r="144" spans="2:16" ht="11.25" customHeight="1">
      <c r="B144" s="25">
        <v>43497</v>
      </c>
      <c r="C144" s="26">
        <v>47604</v>
      </c>
      <c r="D144" s="10">
        <v>135</v>
      </c>
      <c r="E144" s="27">
        <v>4107</v>
      </c>
      <c r="F144" s="166"/>
      <c r="G144" s="59"/>
      <c r="H144" s="59"/>
      <c r="I144" s="58">
        <v>729154090.27938</v>
      </c>
      <c r="J144" s="59"/>
      <c r="K144" s="59"/>
      <c r="L144" s="59"/>
      <c r="M144" s="10">
        <v>582303541.5610781</v>
      </c>
      <c r="N144" s="10">
        <v>415560801.717646</v>
      </c>
      <c r="O144" s="10">
        <v>236818922.40347305</v>
      </c>
      <c r="P144" s="1"/>
    </row>
    <row r="145" spans="2:16" ht="11.25" customHeight="1">
      <c r="B145" s="25">
        <v>43497</v>
      </c>
      <c r="C145" s="26">
        <v>47635</v>
      </c>
      <c r="D145" s="10">
        <v>136</v>
      </c>
      <c r="E145" s="27">
        <v>4138</v>
      </c>
      <c r="F145" s="166"/>
      <c r="G145" s="59"/>
      <c r="H145" s="59"/>
      <c r="I145" s="58">
        <v>718962519.646932</v>
      </c>
      <c r="J145" s="59"/>
      <c r="K145" s="59"/>
      <c r="L145" s="59"/>
      <c r="M145" s="10">
        <v>573190712.5419189</v>
      </c>
      <c r="N145" s="10">
        <v>408017115.9388388</v>
      </c>
      <c r="O145" s="10">
        <v>231535093.82368496</v>
      </c>
      <c r="P145" s="1"/>
    </row>
    <row r="146" spans="2:16" ht="11.25" customHeight="1">
      <c r="B146" s="25">
        <v>43497</v>
      </c>
      <c r="C146" s="26">
        <v>47665</v>
      </c>
      <c r="D146" s="10">
        <v>137</v>
      </c>
      <c r="E146" s="27">
        <v>4168</v>
      </c>
      <c r="F146" s="166"/>
      <c r="G146" s="59"/>
      <c r="H146" s="59"/>
      <c r="I146" s="58">
        <v>708812959.236566</v>
      </c>
      <c r="J146" s="59"/>
      <c r="K146" s="59"/>
      <c r="L146" s="59"/>
      <c r="M146" s="10">
        <v>564171448.5567858</v>
      </c>
      <c r="N146" s="10">
        <v>400608452.0995597</v>
      </c>
      <c r="O146" s="10">
        <v>226399068.70859516</v>
      </c>
      <c r="P146" s="1"/>
    </row>
    <row r="147" spans="2:16" ht="11.25" customHeight="1">
      <c r="B147" s="25">
        <v>43497</v>
      </c>
      <c r="C147" s="26">
        <v>47696</v>
      </c>
      <c r="D147" s="10">
        <v>138</v>
      </c>
      <c r="E147" s="27">
        <v>4199</v>
      </c>
      <c r="F147" s="166"/>
      <c r="G147" s="59"/>
      <c r="H147" s="59"/>
      <c r="I147" s="58">
        <v>698893413.988102</v>
      </c>
      <c r="J147" s="59"/>
      <c r="K147" s="59"/>
      <c r="L147" s="59"/>
      <c r="M147" s="10">
        <v>555332616.2067343</v>
      </c>
      <c r="N147" s="10">
        <v>393329281.3048928</v>
      </c>
      <c r="O147" s="10">
        <v>221343832.99382216</v>
      </c>
      <c r="P147" s="1"/>
    </row>
    <row r="148" spans="2:16" ht="11.25" customHeight="1">
      <c r="B148" s="25">
        <v>43497</v>
      </c>
      <c r="C148" s="26">
        <v>47727</v>
      </c>
      <c r="D148" s="10">
        <v>139</v>
      </c>
      <c r="E148" s="27">
        <v>4230</v>
      </c>
      <c r="F148" s="166"/>
      <c r="G148" s="59"/>
      <c r="H148" s="59"/>
      <c r="I148" s="58">
        <v>689117391.692581</v>
      </c>
      <c r="J148" s="59"/>
      <c r="K148" s="59"/>
      <c r="L148" s="59"/>
      <c r="M148" s="10">
        <v>546635991.8046265</v>
      </c>
      <c r="N148" s="10">
        <v>386185010.72601473</v>
      </c>
      <c r="O148" s="10">
        <v>216402951.8685255</v>
      </c>
      <c r="P148" s="1"/>
    </row>
    <row r="149" spans="2:16" ht="11.25" customHeight="1">
      <c r="B149" s="25">
        <v>43497</v>
      </c>
      <c r="C149" s="26">
        <v>47757</v>
      </c>
      <c r="D149" s="10">
        <v>140</v>
      </c>
      <c r="E149" s="27">
        <v>4260</v>
      </c>
      <c r="F149" s="166"/>
      <c r="G149" s="59"/>
      <c r="H149" s="59"/>
      <c r="I149" s="58">
        <v>679352572.781464</v>
      </c>
      <c r="J149" s="59"/>
      <c r="K149" s="59"/>
      <c r="L149" s="59"/>
      <c r="M149" s="10">
        <v>538005601.6217911</v>
      </c>
      <c r="N149" s="10">
        <v>379152352.27586704</v>
      </c>
      <c r="O149" s="10">
        <v>211591201.9017443</v>
      </c>
      <c r="P149" s="1"/>
    </row>
    <row r="150" spans="2:16" ht="11.25" customHeight="1">
      <c r="B150" s="25">
        <v>43497</v>
      </c>
      <c r="C150" s="26">
        <v>47788</v>
      </c>
      <c r="D150" s="10">
        <v>141</v>
      </c>
      <c r="E150" s="27">
        <v>4291</v>
      </c>
      <c r="F150" s="166"/>
      <c r="G150" s="59"/>
      <c r="H150" s="59"/>
      <c r="I150" s="58">
        <v>669786123.687271</v>
      </c>
      <c r="J150" s="59"/>
      <c r="K150" s="59"/>
      <c r="L150" s="59"/>
      <c r="M150" s="10">
        <v>529529912.4587788</v>
      </c>
      <c r="N150" s="10">
        <v>372230150.55570316</v>
      </c>
      <c r="O150" s="10">
        <v>206848329.7041774</v>
      </c>
      <c r="P150" s="1"/>
    </row>
    <row r="151" spans="2:16" ht="11.25" customHeight="1">
      <c r="B151" s="25">
        <v>43497</v>
      </c>
      <c r="C151" s="26">
        <v>47818</v>
      </c>
      <c r="D151" s="10">
        <v>142</v>
      </c>
      <c r="E151" s="27">
        <v>4321</v>
      </c>
      <c r="F151" s="166"/>
      <c r="G151" s="59"/>
      <c r="H151" s="59"/>
      <c r="I151" s="58">
        <v>660263906.101803</v>
      </c>
      <c r="J151" s="59"/>
      <c r="K151" s="59"/>
      <c r="L151" s="59"/>
      <c r="M151" s="10">
        <v>521144872.6853482</v>
      </c>
      <c r="N151" s="10">
        <v>365434281.8994076</v>
      </c>
      <c r="O151" s="10">
        <v>202239433.69728303</v>
      </c>
      <c r="P151" s="1"/>
    </row>
    <row r="152" spans="2:16" ht="11.25" customHeight="1">
      <c r="B152" s="25">
        <v>43497</v>
      </c>
      <c r="C152" s="26">
        <v>47849</v>
      </c>
      <c r="D152" s="10">
        <v>143</v>
      </c>
      <c r="E152" s="27">
        <v>4352</v>
      </c>
      <c r="F152" s="166"/>
      <c r="G152" s="59"/>
      <c r="H152" s="59"/>
      <c r="I152" s="58">
        <v>650795070.849891</v>
      </c>
      <c r="J152" s="59"/>
      <c r="K152" s="59"/>
      <c r="L152" s="59"/>
      <c r="M152" s="10">
        <v>512799917.2370466</v>
      </c>
      <c r="N152" s="10">
        <v>358668186.3321253</v>
      </c>
      <c r="O152" s="10">
        <v>197654192.21204486</v>
      </c>
      <c r="P152" s="1"/>
    </row>
    <row r="153" spans="2:16" ht="11.25" customHeight="1">
      <c r="B153" s="25">
        <v>43497</v>
      </c>
      <c r="C153" s="26">
        <v>47880</v>
      </c>
      <c r="D153" s="10">
        <v>144</v>
      </c>
      <c r="E153" s="27">
        <v>4383</v>
      </c>
      <c r="F153" s="166"/>
      <c r="G153" s="59"/>
      <c r="H153" s="59"/>
      <c r="I153" s="58">
        <v>641261086.806924</v>
      </c>
      <c r="J153" s="59"/>
      <c r="K153" s="59"/>
      <c r="L153" s="59"/>
      <c r="M153" s="10">
        <v>504430522.4350374</v>
      </c>
      <c r="N153" s="10">
        <v>351917092.150783</v>
      </c>
      <c r="O153" s="10">
        <v>193112396.49715385</v>
      </c>
      <c r="P153" s="1"/>
    </row>
    <row r="154" spans="2:16" ht="11.25" customHeight="1">
      <c r="B154" s="25">
        <v>43497</v>
      </c>
      <c r="C154" s="26">
        <v>47908</v>
      </c>
      <c r="D154" s="10">
        <v>145</v>
      </c>
      <c r="E154" s="27">
        <v>4411</v>
      </c>
      <c r="F154" s="166"/>
      <c r="G154" s="59"/>
      <c r="H154" s="59"/>
      <c r="I154" s="58">
        <v>631873956.709928</v>
      </c>
      <c r="J154" s="59"/>
      <c r="K154" s="59"/>
      <c r="L154" s="59"/>
      <c r="M154" s="10">
        <v>496284886.19642144</v>
      </c>
      <c r="N154" s="10">
        <v>345438841.71229666</v>
      </c>
      <c r="O154" s="10">
        <v>188832165.2183515</v>
      </c>
      <c r="P154" s="1"/>
    </row>
    <row r="155" spans="2:16" ht="11.25" customHeight="1">
      <c r="B155" s="25">
        <v>43497</v>
      </c>
      <c r="C155" s="26">
        <v>47939</v>
      </c>
      <c r="D155" s="10">
        <v>146</v>
      </c>
      <c r="E155" s="27">
        <v>4442</v>
      </c>
      <c r="F155" s="166"/>
      <c r="G155" s="59"/>
      <c r="H155" s="59"/>
      <c r="I155" s="58">
        <v>622472596.614117</v>
      </c>
      <c r="J155" s="59"/>
      <c r="K155" s="59"/>
      <c r="L155" s="59"/>
      <c r="M155" s="10">
        <v>488071681.0197814</v>
      </c>
      <c r="N155" s="10">
        <v>338858061.36609274</v>
      </c>
      <c r="O155" s="10">
        <v>184450248.90996176</v>
      </c>
      <c r="P155" s="1"/>
    </row>
    <row r="156" spans="2:16" ht="11.25" customHeight="1">
      <c r="B156" s="25">
        <v>43497</v>
      </c>
      <c r="C156" s="26">
        <v>47969</v>
      </c>
      <c r="D156" s="10">
        <v>147</v>
      </c>
      <c r="E156" s="27">
        <v>4472</v>
      </c>
      <c r="F156" s="166"/>
      <c r="G156" s="59"/>
      <c r="H156" s="59"/>
      <c r="I156" s="58">
        <v>613010140.341423</v>
      </c>
      <c r="J156" s="59"/>
      <c r="K156" s="59"/>
      <c r="L156" s="59"/>
      <c r="M156" s="10">
        <v>479863361.11883307</v>
      </c>
      <c r="N156" s="10">
        <v>332339200.7839111</v>
      </c>
      <c r="O156" s="10">
        <v>180160292.52774727</v>
      </c>
      <c r="P156" s="1"/>
    </row>
    <row r="157" spans="2:16" ht="11.25" customHeight="1">
      <c r="B157" s="25">
        <v>43497</v>
      </c>
      <c r="C157" s="26">
        <v>48000</v>
      </c>
      <c r="D157" s="10">
        <v>148</v>
      </c>
      <c r="E157" s="27">
        <v>4503</v>
      </c>
      <c r="F157" s="166"/>
      <c r="G157" s="59"/>
      <c r="H157" s="59"/>
      <c r="I157" s="58">
        <v>603916378.728291</v>
      </c>
      <c r="J157" s="59"/>
      <c r="K157" s="59"/>
      <c r="L157" s="59"/>
      <c r="M157" s="10">
        <v>471942968.88839525</v>
      </c>
      <c r="N157" s="10">
        <v>326022514.4874337</v>
      </c>
      <c r="O157" s="10">
        <v>175987458.4578009</v>
      </c>
      <c r="P157" s="1"/>
    </row>
    <row r="158" spans="2:16" ht="11.25" customHeight="1">
      <c r="B158" s="25">
        <v>43497</v>
      </c>
      <c r="C158" s="26">
        <v>48030</v>
      </c>
      <c r="D158" s="10">
        <v>149</v>
      </c>
      <c r="E158" s="27">
        <v>4533</v>
      </c>
      <c r="F158" s="166"/>
      <c r="G158" s="59"/>
      <c r="H158" s="59"/>
      <c r="I158" s="58">
        <v>594968943.473761</v>
      </c>
      <c r="J158" s="59"/>
      <c r="K158" s="59"/>
      <c r="L158" s="59"/>
      <c r="M158" s="10">
        <v>464187636.7428106</v>
      </c>
      <c r="N158" s="10">
        <v>319875817.5541369</v>
      </c>
      <c r="O158" s="10">
        <v>171961656.15002108</v>
      </c>
      <c r="P158" s="1"/>
    </row>
    <row r="159" spans="2:16" ht="11.25" customHeight="1">
      <c r="B159" s="25">
        <v>43497</v>
      </c>
      <c r="C159" s="26">
        <v>48061</v>
      </c>
      <c r="D159" s="10">
        <v>150</v>
      </c>
      <c r="E159" s="27">
        <v>4564</v>
      </c>
      <c r="F159" s="166"/>
      <c r="G159" s="59"/>
      <c r="H159" s="59"/>
      <c r="I159" s="58">
        <v>586143981.286398</v>
      </c>
      <c r="J159" s="59"/>
      <c r="K159" s="59"/>
      <c r="L159" s="59"/>
      <c r="M159" s="10">
        <v>456526888.15160406</v>
      </c>
      <c r="N159" s="10">
        <v>313796643.5294201</v>
      </c>
      <c r="O159" s="10">
        <v>167979051.1353992</v>
      </c>
      <c r="P159" s="1"/>
    </row>
    <row r="160" spans="2:16" ht="11.25" customHeight="1">
      <c r="B160" s="25">
        <v>43497</v>
      </c>
      <c r="C160" s="26">
        <v>48092</v>
      </c>
      <c r="D160" s="10">
        <v>151</v>
      </c>
      <c r="E160" s="27">
        <v>4595</v>
      </c>
      <c r="F160" s="166"/>
      <c r="G160" s="59"/>
      <c r="H160" s="59"/>
      <c r="I160" s="58">
        <v>577427429.986536</v>
      </c>
      <c r="J160" s="59"/>
      <c r="K160" s="59"/>
      <c r="L160" s="59"/>
      <c r="M160" s="10">
        <v>448975084.8473523</v>
      </c>
      <c r="N160" s="10">
        <v>307821015.5485083</v>
      </c>
      <c r="O160" s="10">
        <v>164082292.808178</v>
      </c>
      <c r="P160" s="1"/>
    </row>
    <row r="161" spans="2:16" ht="11.25" customHeight="1">
      <c r="B161" s="25">
        <v>43497</v>
      </c>
      <c r="C161" s="26">
        <v>48122</v>
      </c>
      <c r="D161" s="10">
        <v>152</v>
      </c>
      <c r="E161" s="27">
        <v>4625</v>
      </c>
      <c r="F161" s="166"/>
      <c r="G161" s="59"/>
      <c r="H161" s="59"/>
      <c r="I161" s="58">
        <v>568846006.351249</v>
      </c>
      <c r="J161" s="59"/>
      <c r="K161" s="59"/>
      <c r="L161" s="59"/>
      <c r="M161" s="10">
        <v>441576653.98902065</v>
      </c>
      <c r="N161" s="10">
        <v>302003445.02177316</v>
      </c>
      <c r="O161" s="10">
        <v>160321375.3602666</v>
      </c>
      <c r="P161" s="1"/>
    </row>
    <row r="162" spans="2:16" ht="11.25" customHeight="1">
      <c r="B162" s="25">
        <v>43497</v>
      </c>
      <c r="C162" s="26">
        <v>48153</v>
      </c>
      <c r="D162" s="10">
        <v>153</v>
      </c>
      <c r="E162" s="27">
        <v>4656</v>
      </c>
      <c r="F162" s="166"/>
      <c r="G162" s="59"/>
      <c r="H162" s="59"/>
      <c r="I162" s="58">
        <v>560348899.379676</v>
      </c>
      <c r="J162" s="59"/>
      <c r="K162" s="59"/>
      <c r="L162" s="59"/>
      <c r="M162" s="10">
        <v>434242866.86939335</v>
      </c>
      <c r="N162" s="10">
        <v>296232414.8085944</v>
      </c>
      <c r="O162" s="10">
        <v>156591697.22177383</v>
      </c>
      <c r="P162" s="1"/>
    </row>
    <row r="163" spans="2:16" ht="11.25" customHeight="1">
      <c r="B163" s="25">
        <v>43497</v>
      </c>
      <c r="C163" s="26">
        <v>48183</v>
      </c>
      <c r="D163" s="10">
        <v>154</v>
      </c>
      <c r="E163" s="27">
        <v>4686</v>
      </c>
      <c r="F163" s="166"/>
      <c r="G163" s="59"/>
      <c r="H163" s="59"/>
      <c r="I163" s="58">
        <v>551919184.70023</v>
      </c>
      <c r="J163" s="59"/>
      <c r="K163" s="59"/>
      <c r="L163" s="59"/>
      <c r="M163" s="10">
        <v>427008205.60385543</v>
      </c>
      <c r="N163" s="10">
        <v>290580103.19910735</v>
      </c>
      <c r="O163" s="10">
        <v>152974171.4198647</v>
      </c>
      <c r="P163" s="1"/>
    </row>
    <row r="164" spans="2:16" ht="11.25" customHeight="1">
      <c r="B164" s="25">
        <v>43497</v>
      </c>
      <c r="C164" s="26">
        <v>48214</v>
      </c>
      <c r="D164" s="10">
        <v>155</v>
      </c>
      <c r="E164" s="27">
        <v>4717</v>
      </c>
      <c r="F164" s="166"/>
      <c r="G164" s="59"/>
      <c r="H164" s="59"/>
      <c r="I164" s="58">
        <v>543597479.58664</v>
      </c>
      <c r="J164" s="59"/>
      <c r="K164" s="59"/>
      <c r="L164" s="59"/>
      <c r="M164" s="10">
        <v>419856560.64218825</v>
      </c>
      <c r="N164" s="10">
        <v>284986763.7751304</v>
      </c>
      <c r="O164" s="10">
        <v>149394133.98425978</v>
      </c>
      <c r="P164" s="1"/>
    </row>
    <row r="165" spans="2:16" ht="11.25" customHeight="1">
      <c r="B165" s="25">
        <v>43497</v>
      </c>
      <c r="C165" s="26">
        <v>48245</v>
      </c>
      <c r="D165" s="10">
        <v>156</v>
      </c>
      <c r="E165" s="27">
        <v>4748</v>
      </c>
      <c r="F165" s="166"/>
      <c r="G165" s="59"/>
      <c r="H165" s="59"/>
      <c r="I165" s="58">
        <v>535346664.536428</v>
      </c>
      <c r="J165" s="59"/>
      <c r="K165" s="59"/>
      <c r="L165" s="59"/>
      <c r="M165" s="10">
        <v>412782607.0132339</v>
      </c>
      <c r="N165" s="10">
        <v>279472595.5010362</v>
      </c>
      <c r="O165" s="10">
        <v>145883005.89717326</v>
      </c>
      <c r="P165" s="1"/>
    </row>
    <row r="166" spans="2:16" ht="11.25" customHeight="1">
      <c r="B166" s="25">
        <v>43497</v>
      </c>
      <c r="C166" s="26">
        <v>48274</v>
      </c>
      <c r="D166" s="10">
        <v>157</v>
      </c>
      <c r="E166" s="27">
        <v>4777</v>
      </c>
      <c r="F166" s="166"/>
      <c r="G166" s="59"/>
      <c r="H166" s="59"/>
      <c r="I166" s="58">
        <v>527155779.21928</v>
      </c>
      <c r="J166" s="59"/>
      <c r="K166" s="59"/>
      <c r="L166" s="59"/>
      <c r="M166" s="10">
        <v>405822014.32760394</v>
      </c>
      <c r="N166" s="10">
        <v>274106214.94425887</v>
      </c>
      <c r="O166" s="10">
        <v>142514779.42278102</v>
      </c>
      <c r="P166" s="1"/>
    </row>
    <row r="167" spans="2:16" ht="11.25" customHeight="1">
      <c r="B167" s="25">
        <v>43497</v>
      </c>
      <c r="C167" s="26">
        <v>48305</v>
      </c>
      <c r="D167" s="10">
        <v>158</v>
      </c>
      <c r="E167" s="27">
        <v>4808</v>
      </c>
      <c r="F167" s="166"/>
      <c r="G167" s="59"/>
      <c r="H167" s="59"/>
      <c r="I167" s="58">
        <v>519039198.668018</v>
      </c>
      <c r="J167" s="59"/>
      <c r="K167" s="59"/>
      <c r="L167" s="59"/>
      <c r="M167" s="10">
        <v>398895894.8455735</v>
      </c>
      <c r="N167" s="10">
        <v>268742863.4150461</v>
      </c>
      <c r="O167" s="10">
        <v>139134420.05342934</v>
      </c>
      <c r="P167" s="1"/>
    </row>
    <row r="168" spans="2:16" ht="11.25" customHeight="1">
      <c r="B168" s="25">
        <v>43497</v>
      </c>
      <c r="C168" s="26">
        <v>48335</v>
      </c>
      <c r="D168" s="10">
        <v>159</v>
      </c>
      <c r="E168" s="27">
        <v>4838</v>
      </c>
      <c r="F168" s="166"/>
      <c r="G168" s="59"/>
      <c r="H168" s="59"/>
      <c r="I168" s="58">
        <v>510959618.875718</v>
      </c>
      <c r="J168" s="59"/>
      <c r="K168" s="59"/>
      <c r="L168" s="59"/>
      <c r="M168" s="10">
        <v>392041957.28958577</v>
      </c>
      <c r="N168" s="10">
        <v>263475167.56403238</v>
      </c>
      <c r="O168" s="10">
        <v>135848051.85859922</v>
      </c>
      <c r="P168" s="1"/>
    </row>
    <row r="169" spans="2:16" ht="11.25" customHeight="1">
      <c r="B169" s="25">
        <v>43497</v>
      </c>
      <c r="C169" s="26">
        <v>48366</v>
      </c>
      <c r="D169" s="10">
        <v>160</v>
      </c>
      <c r="E169" s="27">
        <v>4869</v>
      </c>
      <c r="F169" s="166"/>
      <c r="G169" s="59"/>
      <c r="H169" s="59"/>
      <c r="I169" s="58">
        <v>502918966.100508</v>
      </c>
      <c r="J169" s="59"/>
      <c r="K169" s="59"/>
      <c r="L169" s="59"/>
      <c r="M169" s="10">
        <v>385218169.0228565</v>
      </c>
      <c r="N169" s="10">
        <v>258230773.52864397</v>
      </c>
      <c r="O169" s="10">
        <v>132580099.65250807</v>
      </c>
      <c r="P169" s="1"/>
    </row>
    <row r="170" spans="2:16" ht="11.25" customHeight="1">
      <c r="B170" s="25">
        <v>43497</v>
      </c>
      <c r="C170" s="26">
        <v>48396</v>
      </c>
      <c r="D170" s="10">
        <v>161</v>
      </c>
      <c r="E170" s="27">
        <v>4899</v>
      </c>
      <c r="F170" s="166"/>
      <c r="G170" s="59"/>
      <c r="H170" s="59"/>
      <c r="I170" s="58">
        <v>494932076.213831</v>
      </c>
      <c r="J170" s="59"/>
      <c r="K170" s="59"/>
      <c r="L170" s="59"/>
      <c r="M170" s="10">
        <v>378478235.24940807</v>
      </c>
      <c r="N170" s="10">
        <v>253088208.03300893</v>
      </c>
      <c r="O170" s="10">
        <v>129407169.85142072</v>
      </c>
      <c r="P170" s="1"/>
    </row>
    <row r="171" spans="2:16" ht="11.25" customHeight="1">
      <c r="B171" s="25">
        <v>43497</v>
      </c>
      <c r="C171" s="26">
        <v>48427</v>
      </c>
      <c r="D171" s="10">
        <v>162</v>
      </c>
      <c r="E171" s="27">
        <v>4930</v>
      </c>
      <c r="F171" s="166"/>
      <c r="G171" s="59"/>
      <c r="H171" s="59"/>
      <c r="I171" s="58">
        <v>486982869.520801</v>
      </c>
      <c r="J171" s="59"/>
      <c r="K171" s="59"/>
      <c r="L171" s="59"/>
      <c r="M171" s="10">
        <v>371767800.87018657</v>
      </c>
      <c r="N171" s="10">
        <v>247968700.531174</v>
      </c>
      <c r="O171" s="10">
        <v>126252478.92594294</v>
      </c>
      <c r="P171" s="1"/>
    </row>
    <row r="172" spans="2:16" ht="11.25" customHeight="1">
      <c r="B172" s="25">
        <v>43497</v>
      </c>
      <c r="C172" s="26">
        <v>48458</v>
      </c>
      <c r="D172" s="10">
        <v>163</v>
      </c>
      <c r="E172" s="27">
        <v>4961</v>
      </c>
      <c r="F172" s="166"/>
      <c r="G172" s="59"/>
      <c r="H172" s="59"/>
      <c r="I172" s="58">
        <v>479081110.753992</v>
      </c>
      <c r="J172" s="59"/>
      <c r="K172" s="59"/>
      <c r="L172" s="59"/>
      <c r="M172" s="10">
        <v>365115201.327756</v>
      </c>
      <c r="N172" s="10">
        <v>242912073.66784695</v>
      </c>
      <c r="O172" s="10">
        <v>123154070.0019796</v>
      </c>
      <c r="P172" s="1"/>
    </row>
    <row r="173" spans="2:16" ht="11.25" customHeight="1">
      <c r="B173" s="25">
        <v>43497</v>
      </c>
      <c r="C173" s="26">
        <v>48488</v>
      </c>
      <c r="D173" s="10">
        <v>164</v>
      </c>
      <c r="E173" s="27">
        <v>4991</v>
      </c>
      <c r="F173" s="166"/>
      <c r="G173" s="59"/>
      <c r="H173" s="59"/>
      <c r="I173" s="58">
        <v>471227630.053537</v>
      </c>
      <c r="J173" s="59"/>
      <c r="K173" s="59"/>
      <c r="L173" s="59"/>
      <c r="M173" s="10">
        <v>358540462.6055531</v>
      </c>
      <c r="N173" s="10">
        <v>237950777.5978052</v>
      </c>
      <c r="O173" s="10">
        <v>120144219.20619638</v>
      </c>
      <c r="P173" s="1"/>
    </row>
    <row r="174" spans="2:16" ht="11.25" customHeight="1">
      <c r="B174" s="25">
        <v>43497</v>
      </c>
      <c r="C174" s="26">
        <v>48519</v>
      </c>
      <c r="D174" s="10">
        <v>165</v>
      </c>
      <c r="E174" s="27">
        <v>5022</v>
      </c>
      <c r="F174" s="166"/>
      <c r="G174" s="59"/>
      <c r="H174" s="59"/>
      <c r="I174" s="58">
        <v>463434989.510746</v>
      </c>
      <c r="J174" s="59"/>
      <c r="K174" s="59"/>
      <c r="L174" s="59"/>
      <c r="M174" s="10">
        <v>352013262.72007924</v>
      </c>
      <c r="N174" s="10">
        <v>233024762.14430988</v>
      </c>
      <c r="O174" s="10">
        <v>117158672.98071952</v>
      </c>
      <c r="P174" s="1"/>
    </row>
    <row r="175" spans="2:16" ht="11.25" customHeight="1">
      <c r="B175" s="25">
        <v>43497</v>
      </c>
      <c r="C175" s="26">
        <v>48549</v>
      </c>
      <c r="D175" s="10">
        <v>166</v>
      </c>
      <c r="E175" s="27">
        <v>5052</v>
      </c>
      <c r="F175" s="166"/>
      <c r="G175" s="59"/>
      <c r="H175" s="59"/>
      <c r="I175" s="58">
        <v>455563083.141026</v>
      </c>
      <c r="J175" s="59"/>
      <c r="K175" s="59"/>
      <c r="L175" s="59"/>
      <c r="M175" s="10">
        <v>345465983.1878162</v>
      </c>
      <c r="N175" s="10">
        <v>228127743.34604117</v>
      </c>
      <c r="O175" s="10">
        <v>114226418.10349299</v>
      </c>
      <c r="P175" s="1"/>
    </row>
    <row r="176" spans="2:16" ht="11.25" customHeight="1">
      <c r="B176" s="25">
        <v>43497</v>
      </c>
      <c r="C176" s="26">
        <v>48580</v>
      </c>
      <c r="D176" s="10">
        <v>167</v>
      </c>
      <c r="E176" s="27">
        <v>5083</v>
      </c>
      <c r="F176" s="166"/>
      <c r="G176" s="59"/>
      <c r="H176" s="59"/>
      <c r="I176" s="58">
        <v>447752729.713461</v>
      </c>
      <c r="J176" s="59"/>
      <c r="K176" s="59"/>
      <c r="L176" s="59"/>
      <c r="M176" s="10">
        <v>338967287.56943256</v>
      </c>
      <c r="N176" s="10">
        <v>223267081.32594824</v>
      </c>
      <c r="O176" s="10">
        <v>111319121.07164152</v>
      </c>
      <c r="P176" s="1"/>
    </row>
    <row r="177" spans="2:16" ht="11.25" customHeight="1">
      <c r="B177" s="25">
        <v>43497</v>
      </c>
      <c r="C177" s="26">
        <v>48611</v>
      </c>
      <c r="D177" s="10">
        <v>168</v>
      </c>
      <c r="E177" s="27">
        <v>5114</v>
      </c>
      <c r="F177" s="166"/>
      <c r="G177" s="59"/>
      <c r="H177" s="59"/>
      <c r="I177" s="58">
        <v>440128683.256566</v>
      </c>
      <c r="J177" s="59"/>
      <c r="K177" s="59"/>
      <c r="L177" s="59"/>
      <c r="M177" s="10">
        <v>332630445.54257494</v>
      </c>
      <c r="N177" s="10">
        <v>218536003.86681652</v>
      </c>
      <c r="O177" s="10">
        <v>108498738.94379517</v>
      </c>
      <c r="P177" s="1"/>
    </row>
    <row r="178" spans="2:16" ht="11.25" customHeight="1">
      <c r="B178" s="25">
        <v>43497</v>
      </c>
      <c r="C178" s="26">
        <v>48639</v>
      </c>
      <c r="D178" s="10">
        <v>169</v>
      </c>
      <c r="E178" s="27">
        <v>5142</v>
      </c>
      <c r="F178" s="166"/>
      <c r="G178" s="59"/>
      <c r="H178" s="59"/>
      <c r="I178" s="58">
        <v>432569505.352564</v>
      </c>
      <c r="J178" s="59"/>
      <c r="K178" s="59"/>
      <c r="L178" s="59"/>
      <c r="M178" s="10">
        <v>326416683.5297587</v>
      </c>
      <c r="N178" s="10">
        <v>213960923.5856067</v>
      </c>
      <c r="O178" s="10">
        <v>105820831.15217203</v>
      </c>
      <c r="P178" s="1"/>
    </row>
    <row r="179" spans="2:16" ht="11.25" customHeight="1">
      <c r="B179" s="25">
        <v>43497</v>
      </c>
      <c r="C179" s="26">
        <v>48670</v>
      </c>
      <c r="D179" s="10">
        <v>170</v>
      </c>
      <c r="E179" s="27">
        <v>5173</v>
      </c>
      <c r="F179" s="166"/>
      <c r="G179" s="59"/>
      <c r="H179" s="59"/>
      <c r="I179" s="58">
        <v>425087286.714596</v>
      </c>
      <c r="J179" s="59"/>
      <c r="K179" s="59"/>
      <c r="L179" s="59"/>
      <c r="M179" s="10">
        <v>320226555.24761015</v>
      </c>
      <c r="N179" s="10">
        <v>209369565.816944</v>
      </c>
      <c r="O179" s="10">
        <v>103111445.78451334</v>
      </c>
      <c r="P179" s="1"/>
    </row>
    <row r="180" spans="2:16" ht="11.25" customHeight="1">
      <c r="B180" s="25">
        <v>43497</v>
      </c>
      <c r="C180" s="26">
        <v>48700</v>
      </c>
      <c r="D180" s="10">
        <v>171</v>
      </c>
      <c r="E180" s="27">
        <v>5203</v>
      </c>
      <c r="F180" s="166"/>
      <c r="G180" s="59"/>
      <c r="H180" s="59"/>
      <c r="I180" s="58">
        <v>417685781.481824</v>
      </c>
      <c r="J180" s="59"/>
      <c r="K180" s="59"/>
      <c r="L180" s="59"/>
      <c r="M180" s="10">
        <v>314134386.724354</v>
      </c>
      <c r="N180" s="10">
        <v>204880891.49668917</v>
      </c>
      <c r="O180" s="10">
        <v>100487227.19315134</v>
      </c>
      <c r="P180" s="1"/>
    </row>
    <row r="181" spans="2:16" ht="11.25" customHeight="1">
      <c r="B181" s="25">
        <v>43497</v>
      </c>
      <c r="C181" s="26">
        <v>48731</v>
      </c>
      <c r="D181" s="10">
        <v>172</v>
      </c>
      <c r="E181" s="27">
        <v>5234</v>
      </c>
      <c r="F181" s="166"/>
      <c r="G181" s="59"/>
      <c r="H181" s="59"/>
      <c r="I181" s="58">
        <v>410364399.926358</v>
      </c>
      <c r="J181" s="59"/>
      <c r="K181" s="59"/>
      <c r="L181" s="59"/>
      <c r="M181" s="10">
        <v>308104643.8283364</v>
      </c>
      <c r="N181" s="10">
        <v>200437193.51241952</v>
      </c>
      <c r="O181" s="10">
        <v>97891355.04326451</v>
      </c>
      <c r="P181" s="1"/>
    </row>
    <row r="182" spans="2:16" ht="11.25" customHeight="1">
      <c r="B182" s="25">
        <v>43497</v>
      </c>
      <c r="C182" s="26">
        <v>48761</v>
      </c>
      <c r="D182" s="10">
        <v>173</v>
      </c>
      <c r="E182" s="27">
        <v>5264</v>
      </c>
      <c r="F182" s="166"/>
      <c r="G182" s="59"/>
      <c r="H182" s="59"/>
      <c r="I182" s="58">
        <v>403130377.544248</v>
      </c>
      <c r="J182" s="59"/>
      <c r="K182" s="59"/>
      <c r="L182" s="59"/>
      <c r="M182" s="10">
        <v>302176476.0064663</v>
      </c>
      <c r="N182" s="10">
        <v>196096791.76897177</v>
      </c>
      <c r="O182" s="10">
        <v>95378963.57859176</v>
      </c>
      <c r="P182" s="1"/>
    </row>
    <row r="183" spans="2:16" ht="11.25" customHeight="1">
      <c r="B183" s="25">
        <v>43497</v>
      </c>
      <c r="C183" s="26">
        <v>48792</v>
      </c>
      <c r="D183" s="10">
        <v>174</v>
      </c>
      <c r="E183" s="27">
        <v>5295</v>
      </c>
      <c r="F183" s="166"/>
      <c r="G183" s="59"/>
      <c r="H183" s="59"/>
      <c r="I183" s="58">
        <v>395997330.701871</v>
      </c>
      <c r="J183" s="59"/>
      <c r="K183" s="59"/>
      <c r="L183" s="59"/>
      <c r="M183" s="10">
        <v>296326276.83355397</v>
      </c>
      <c r="N183" s="10">
        <v>191811257.974781</v>
      </c>
      <c r="O183" s="10">
        <v>92899381.72709969</v>
      </c>
      <c r="P183" s="1"/>
    </row>
    <row r="184" spans="2:16" ht="11.25" customHeight="1">
      <c r="B184" s="25">
        <v>43497</v>
      </c>
      <c r="C184" s="26">
        <v>48823</v>
      </c>
      <c r="D184" s="10">
        <v>175</v>
      </c>
      <c r="E184" s="27">
        <v>5326</v>
      </c>
      <c r="F184" s="166"/>
      <c r="G184" s="59"/>
      <c r="H184" s="59"/>
      <c r="I184" s="58">
        <v>388950006.254719</v>
      </c>
      <c r="J184" s="59"/>
      <c r="K184" s="59"/>
      <c r="L184" s="59"/>
      <c r="M184" s="10">
        <v>290559090.7314503</v>
      </c>
      <c r="N184" s="10">
        <v>187599851.33195814</v>
      </c>
      <c r="O184" s="10">
        <v>90474843.27431554</v>
      </c>
      <c r="P184" s="1"/>
    </row>
    <row r="185" spans="2:16" ht="11.25" customHeight="1">
      <c r="B185" s="25">
        <v>43497</v>
      </c>
      <c r="C185" s="26">
        <v>48853</v>
      </c>
      <c r="D185" s="10">
        <v>176</v>
      </c>
      <c r="E185" s="27">
        <v>5356</v>
      </c>
      <c r="F185" s="166"/>
      <c r="G185" s="59"/>
      <c r="H185" s="59"/>
      <c r="I185" s="58">
        <v>381979161.638207</v>
      </c>
      <c r="J185" s="59"/>
      <c r="K185" s="59"/>
      <c r="L185" s="59"/>
      <c r="M185" s="10">
        <v>284883250.8763129</v>
      </c>
      <c r="N185" s="10">
        <v>183482524.10931903</v>
      </c>
      <c r="O185" s="10">
        <v>88126422.2450437</v>
      </c>
      <c r="P185" s="1"/>
    </row>
    <row r="186" spans="2:16" ht="11.25" customHeight="1">
      <c r="B186" s="25">
        <v>43497</v>
      </c>
      <c r="C186" s="26">
        <v>48884</v>
      </c>
      <c r="D186" s="10">
        <v>177</v>
      </c>
      <c r="E186" s="27">
        <v>5387</v>
      </c>
      <c r="F186" s="166"/>
      <c r="G186" s="59"/>
      <c r="H186" s="59"/>
      <c r="I186" s="58">
        <v>375037441.103893</v>
      </c>
      <c r="J186" s="59"/>
      <c r="K186" s="59"/>
      <c r="L186" s="59"/>
      <c r="M186" s="10">
        <v>279231655.51856655</v>
      </c>
      <c r="N186" s="10">
        <v>179385168.74682596</v>
      </c>
      <c r="O186" s="10">
        <v>85793539.62769127</v>
      </c>
      <c r="P186" s="1"/>
    </row>
    <row r="187" spans="2:16" ht="11.25" customHeight="1">
      <c r="B187" s="25">
        <v>43497</v>
      </c>
      <c r="C187" s="26">
        <v>48914</v>
      </c>
      <c r="D187" s="10">
        <v>178</v>
      </c>
      <c r="E187" s="27">
        <v>5417</v>
      </c>
      <c r="F187" s="166"/>
      <c r="G187" s="59"/>
      <c r="H187" s="59"/>
      <c r="I187" s="58">
        <v>368102699.48527</v>
      </c>
      <c r="J187" s="59"/>
      <c r="K187" s="59"/>
      <c r="L187" s="59"/>
      <c r="M187" s="10">
        <v>273618581.5241665</v>
      </c>
      <c r="N187" s="10">
        <v>175346554.56271276</v>
      </c>
      <c r="O187" s="10">
        <v>83518247.50673269</v>
      </c>
      <c r="P187" s="1"/>
    </row>
    <row r="188" spans="2:16" ht="11.25" customHeight="1">
      <c r="B188" s="25">
        <v>43497</v>
      </c>
      <c r="C188" s="26">
        <v>48945</v>
      </c>
      <c r="D188" s="10">
        <v>179</v>
      </c>
      <c r="E188" s="27">
        <v>5448</v>
      </c>
      <c r="F188" s="166"/>
      <c r="G188" s="59"/>
      <c r="H188" s="59"/>
      <c r="I188" s="58">
        <v>361179908.697417</v>
      </c>
      <c r="J188" s="59"/>
      <c r="K188" s="59"/>
      <c r="L188" s="59"/>
      <c r="M188" s="10">
        <v>268017373.9864776</v>
      </c>
      <c r="N188" s="10">
        <v>171320246.32960284</v>
      </c>
      <c r="O188" s="10">
        <v>81254878.60713144</v>
      </c>
      <c r="P188" s="1"/>
    </row>
    <row r="189" spans="2:16" ht="11.25" customHeight="1">
      <c r="B189" s="25">
        <v>43497</v>
      </c>
      <c r="C189" s="26">
        <v>48976</v>
      </c>
      <c r="D189" s="10">
        <v>180</v>
      </c>
      <c r="E189" s="27">
        <v>5479</v>
      </c>
      <c r="F189" s="166"/>
      <c r="G189" s="59"/>
      <c r="H189" s="59"/>
      <c r="I189" s="58">
        <v>354262160.79478</v>
      </c>
      <c r="J189" s="59"/>
      <c r="K189" s="59"/>
      <c r="L189" s="59"/>
      <c r="M189" s="10">
        <v>262438115.24363256</v>
      </c>
      <c r="N189" s="10">
        <v>167327277.71275747</v>
      </c>
      <c r="O189" s="10">
        <v>79024930.15988941</v>
      </c>
      <c r="P189" s="1"/>
    </row>
    <row r="190" spans="2:16" ht="11.25" customHeight="1">
      <c r="B190" s="25">
        <v>43497</v>
      </c>
      <c r="C190" s="26">
        <v>49004</v>
      </c>
      <c r="D190" s="10">
        <v>181</v>
      </c>
      <c r="E190" s="27">
        <v>5507</v>
      </c>
      <c r="F190" s="166"/>
      <c r="G190" s="59"/>
      <c r="H190" s="59"/>
      <c r="I190" s="58">
        <v>347348184.399764</v>
      </c>
      <c r="J190" s="59"/>
      <c r="K190" s="59"/>
      <c r="L190" s="59"/>
      <c r="M190" s="10">
        <v>256922002.91259724</v>
      </c>
      <c r="N190" s="10">
        <v>163433939.96406025</v>
      </c>
      <c r="O190" s="10">
        <v>76890845.58916351</v>
      </c>
      <c r="P190" s="1"/>
    </row>
    <row r="191" spans="2:16" ht="11.25" customHeight="1">
      <c r="B191" s="25">
        <v>43497</v>
      </c>
      <c r="C191" s="26">
        <v>49035</v>
      </c>
      <c r="D191" s="10">
        <v>182</v>
      </c>
      <c r="E191" s="27">
        <v>5538</v>
      </c>
      <c r="F191" s="166"/>
      <c r="G191" s="59"/>
      <c r="H191" s="59"/>
      <c r="I191" s="58">
        <v>340454261.563141</v>
      </c>
      <c r="J191" s="59"/>
      <c r="K191" s="59"/>
      <c r="L191" s="59"/>
      <c r="M191" s="10">
        <v>251395685.32739535</v>
      </c>
      <c r="N191" s="10">
        <v>159511817.7151283</v>
      </c>
      <c r="O191" s="10">
        <v>74727743.79311942</v>
      </c>
      <c r="P191" s="1"/>
    </row>
    <row r="192" spans="2:16" ht="11.25" customHeight="1">
      <c r="B192" s="25">
        <v>43497</v>
      </c>
      <c r="C192" s="26">
        <v>49065</v>
      </c>
      <c r="D192" s="10">
        <v>183</v>
      </c>
      <c r="E192" s="27">
        <v>5568</v>
      </c>
      <c r="F192" s="166"/>
      <c r="G192" s="59"/>
      <c r="H192" s="59"/>
      <c r="I192" s="58">
        <v>333597652.135807</v>
      </c>
      <c r="J192" s="59"/>
      <c r="K192" s="59"/>
      <c r="L192" s="59"/>
      <c r="M192" s="10">
        <v>245928347.00943252</v>
      </c>
      <c r="N192" s="10">
        <v>155658701.1957975</v>
      </c>
      <c r="O192" s="10">
        <v>72623720.15041456</v>
      </c>
      <c r="P192" s="1"/>
    </row>
    <row r="193" spans="2:16" ht="11.25" customHeight="1">
      <c r="B193" s="25">
        <v>43497</v>
      </c>
      <c r="C193" s="26">
        <v>49096</v>
      </c>
      <c r="D193" s="10">
        <v>184</v>
      </c>
      <c r="E193" s="27">
        <v>5599</v>
      </c>
      <c r="F193" s="166"/>
      <c r="G193" s="59"/>
      <c r="H193" s="59"/>
      <c r="I193" s="58">
        <v>326510028.99132</v>
      </c>
      <c r="J193" s="59"/>
      <c r="K193" s="59"/>
      <c r="L193" s="59"/>
      <c r="M193" s="10">
        <v>240295097.18302497</v>
      </c>
      <c r="N193" s="10">
        <v>151706369.18106747</v>
      </c>
      <c r="O193" s="10">
        <v>70479939.6397178</v>
      </c>
      <c r="P193" s="1"/>
    </row>
    <row r="194" spans="2:16" ht="11.25" customHeight="1">
      <c r="B194" s="25">
        <v>43497</v>
      </c>
      <c r="C194" s="26">
        <v>49126</v>
      </c>
      <c r="D194" s="10">
        <v>185</v>
      </c>
      <c r="E194" s="27">
        <v>5629</v>
      </c>
      <c r="F194" s="166"/>
      <c r="G194" s="59"/>
      <c r="H194" s="59"/>
      <c r="I194" s="58">
        <v>319762869.803918</v>
      </c>
      <c r="J194" s="59"/>
      <c r="K194" s="59"/>
      <c r="L194" s="59"/>
      <c r="M194" s="10">
        <v>234943253.02762</v>
      </c>
      <c r="N194" s="10">
        <v>147962496.23982713</v>
      </c>
      <c r="O194" s="10">
        <v>68458825.20146209</v>
      </c>
      <c r="P194" s="1"/>
    </row>
    <row r="195" spans="2:16" ht="11.25" customHeight="1">
      <c r="B195" s="25">
        <v>43497</v>
      </c>
      <c r="C195" s="26">
        <v>49157</v>
      </c>
      <c r="D195" s="10">
        <v>186</v>
      </c>
      <c r="E195" s="27">
        <v>5660</v>
      </c>
      <c r="F195" s="166"/>
      <c r="G195" s="59"/>
      <c r="H195" s="59"/>
      <c r="I195" s="58">
        <v>313081532.166939</v>
      </c>
      <c r="J195" s="59"/>
      <c r="K195" s="59"/>
      <c r="L195" s="59"/>
      <c r="M195" s="10">
        <v>229644037.74675348</v>
      </c>
      <c r="N195" s="10">
        <v>144257346.37992734</v>
      </c>
      <c r="O195" s="10">
        <v>66461838.55515696</v>
      </c>
      <c r="P195" s="1"/>
    </row>
    <row r="196" spans="2:16" ht="11.25" customHeight="1">
      <c r="B196" s="25">
        <v>43497</v>
      </c>
      <c r="C196" s="26">
        <v>49188</v>
      </c>
      <c r="D196" s="10">
        <v>187</v>
      </c>
      <c r="E196" s="27">
        <v>5691</v>
      </c>
      <c r="F196" s="166"/>
      <c r="G196" s="59"/>
      <c r="H196" s="59"/>
      <c r="I196" s="58">
        <v>306462115.298725</v>
      </c>
      <c r="J196" s="59"/>
      <c r="K196" s="59"/>
      <c r="L196" s="59"/>
      <c r="M196" s="10">
        <v>224407463.93503523</v>
      </c>
      <c r="N196" s="10">
        <v>140609335.3527814</v>
      </c>
      <c r="O196" s="10">
        <v>64506753.76400911</v>
      </c>
      <c r="P196" s="1"/>
    </row>
    <row r="197" spans="2:16" ht="11.25" customHeight="1">
      <c r="B197" s="25">
        <v>43497</v>
      </c>
      <c r="C197" s="26">
        <v>49218</v>
      </c>
      <c r="D197" s="10">
        <v>188</v>
      </c>
      <c r="E197" s="27">
        <v>5721</v>
      </c>
      <c r="F197" s="166"/>
      <c r="G197" s="59"/>
      <c r="H197" s="59"/>
      <c r="I197" s="58">
        <v>299901093.994534</v>
      </c>
      <c r="J197" s="59"/>
      <c r="K197" s="59"/>
      <c r="L197" s="59"/>
      <c r="M197" s="10">
        <v>219242685.56017986</v>
      </c>
      <c r="N197" s="10">
        <v>137035073.84493428</v>
      </c>
      <c r="O197" s="10">
        <v>62609300.7293028</v>
      </c>
      <c r="P197" s="1"/>
    </row>
    <row r="198" spans="2:16" ht="11.25" customHeight="1">
      <c r="B198" s="25">
        <v>43497</v>
      </c>
      <c r="C198" s="26">
        <v>49249</v>
      </c>
      <c r="D198" s="10">
        <v>189</v>
      </c>
      <c r="E198" s="27">
        <v>5752</v>
      </c>
      <c r="F198" s="166"/>
      <c r="G198" s="59"/>
      <c r="H198" s="59"/>
      <c r="I198" s="58">
        <v>293419850.149213</v>
      </c>
      <c r="J198" s="59"/>
      <c r="K198" s="59"/>
      <c r="L198" s="59"/>
      <c r="M198" s="10">
        <v>214140756.8173614</v>
      </c>
      <c r="N198" s="10">
        <v>133505774.65048505</v>
      </c>
      <c r="O198" s="10">
        <v>60738461.310815126</v>
      </c>
      <c r="P198" s="1"/>
    </row>
    <row r="199" spans="2:16" ht="11.25" customHeight="1">
      <c r="B199" s="25">
        <v>43497</v>
      </c>
      <c r="C199" s="26">
        <v>49279</v>
      </c>
      <c r="D199" s="10">
        <v>190</v>
      </c>
      <c r="E199" s="27">
        <v>5782</v>
      </c>
      <c r="F199" s="166"/>
      <c r="G199" s="59"/>
      <c r="H199" s="59"/>
      <c r="I199" s="58">
        <v>287012367.129225</v>
      </c>
      <c r="J199" s="59"/>
      <c r="K199" s="59"/>
      <c r="L199" s="59"/>
      <c r="M199" s="10">
        <v>209120694.79884687</v>
      </c>
      <c r="N199" s="10">
        <v>130055133.22496161</v>
      </c>
      <c r="O199" s="10">
        <v>58926048.16801091</v>
      </c>
      <c r="P199" s="1"/>
    </row>
    <row r="200" spans="2:16" ht="11.25" customHeight="1">
      <c r="B200" s="25">
        <v>43497</v>
      </c>
      <c r="C200" s="26">
        <v>49310</v>
      </c>
      <c r="D200" s="10">
        <v>191</v>
      </c>
      <c r="E200" s="27">
        <v>5813</v>
      </c>
      <c r="F200" s="166"/>
      <c r="G200" s="59"/>
      <c r="H200" s="59"/>
      <c r="I200" s="58">
        <v>280451869.292779</v>
      </c>
      <c r="J200" s="59"/>
      <c r="K200" s="59"/>
      <c r="L200" s="59"/>
      <c r="M200" s="10">
        <v>203994059.59484085</v>
      </c>
      <c r="N200" s="10">
        <v>126544157.50754462</v>
      </c>
      <c r="O200" s="10">
        <v>57092431.100719936</v>
      </c>
      <c r="P200" s="1"/>
    </row>
    <row r="201" spans="2:16" ht="11.25" customHeight="1">
      <c r="B201" s="25">
        <v>43497</v>
      </c>
      <c r="C201" s="26">
        <v>49341</v>
      </c>
      <c r="D201" s="10">
        <v>192</v>
      </c>
      <c r="E201" s="27">
        <v>5844</v>
      </c>
      <c r="F201" s="166"/>
      <c r="G201" s="59"/>
      <c r="H201" s="59"/>
      <c r="I201" s="58">
        <v>274171010.382404</v>
      </c>
      <c r="J201" s="59"/>
      <c r="K201" s="59"/>
      <c r="L201" s="59"/>
      <c r="M201" s="10">
        <v>199087270.8834107</v>
      </c>
      <c r="N201" s="10">
        <v>123186229.97543147</v>
      </c>
      <c r="O201" s="10">
        <v>55342047.328894116</v>
      </c>
      <c r="P201" s="1"/>
    </row>
    <row r="202" spans="2:16" ht="11.25" customHeight="1">
      <c r="B202" s="25">
        <v>43497</v>
      </c>
      <c r="C202" s="26">
        <v>49369</v>
      </c>
      <c r="D202" s="10">
        <v>193</v>
      </c>
      <c r="E202" s="27">
        <v>5872</v>
      </c>
      <c r="F202" s="166"/>
      <c r="G202" s="59"/>
      <c r="H202" s="59"/>
      <c r="I202" s="58">
        <v>266939416.394663</v>
      </c>
      <c r="J202" s="59"/>
      <c r="K202" s="59"/>
      <c r="L202" s="59"/>
      <c r="M202" s="10">
        <v>193539132.64283556</v>
      </c>
      <c r="N202" s="10">
        <v>119478174.23093598</v>
      </c>
      <c r="O202" s="10">
        <v>53470795.58302974</v>
      </c>
      <c r="P202" s="1"/>
    </row>
    <row r="203" spans="2:16" ht="11.25" customHeight="1">
      <c r="B203" s="25">
        <v>43497</v>
      </c>
      <c r="C203" s="26">
        <v>49400</v>
      </c>
      <c r="D203" s="10">
        <v>194</v>
      </c>
      <c r="E203" s="27">
        <v>5903</v>
      </c>
      <c r="F203" s="166"/>
      <c r="G203" s="59"/>
      <c r="H203" s="59"/>
      <c r="I203" s="58">
        <v>260780680.410942</v>
      </c>
      <c r="J203" s="59"/>
      <c r="K203" s="59"/>
      <c r="L203" s="59"/>
      <c r="M203" s="10">
        <v>188753179.93113512</v>
      </c>
      <c r="N203" s="10">
        <v>116227302.07394987</v>
      </c>
      <c r="O203" s="10">
        <v>51795597.212941326</v>
      </c>
      <c r="P203" s="1"/>
    </row>
    <row r="204" spans="2:16" ht="11.25" customHeight="1">
      <c r="B204" s="25">
        <v>43497</v>
      </c>
      <c r="C204" s="26">
        <v>49430</v>
      </c>
      <c r="D204" s="10">
        <v>195</v>
      </c>
      <c r="E204" s="27">
        <v>5933</v>
      </c>
      <c r="F204" s="166"/>
      <c r="G204" s="59"/>
      <c r="H204" s="59"/>
      <c r="I204" s="58">
        <v>254695385.802764</v>
      </c>
      <c r="J204" s="59"/>
      <c r="K204" s="59"/>
      <c r="L204" s="59"/>
      <c r="M204" s="10">
        <v>184046049.6885163</v>
      </c>
      <c r="N204" s="10">
        <v>113049890.89439346</v>
      </c>
      <c r="O204" s="10">
        <v>50173098.134013146</v>
      </c>
      <c r="P204" s="1"/>
    </row>
    <row r="205" spans="2:16" ht="11.25" customHeight="1">
      <c r="B205" s="25">
        <v>43497</v>
      </c>
      <c r="C205" s="26">
        <v>49461</v>
      </c>
      <c r="D205" s="10">
        <v>196</v>
      </c>
      <c r="E205" s="27">
        <v>5964</v>
      </c>
      <c r="F205" s="166"/>
      <c r="G205" s="59"/>
      <c r="H205" s="59"/>
      <c r="I205" s="58">
        <v>248714428.419835</v>
      </c>
      <c r="J205" s="59"/>
      <c r="K205" s="59"/>
      <c r="L205" s="59"/>
      <c r="M205" s="10">
        <v>179419310.15236384</v>
      </c>
      <c r="N205" s="10">
        <v>109927644.63013038</v>
      </c>
      <c r="O205" s="10">
        <v>48580761.01651215</v>
      </c>
      <c r="P205" s="1"/>
    </row>
    <row r="206" spans="2:16" ht="11.25" customHeight="1">
      <c r="B206" s="25">
        <v>43497</v>
      </c>
      <c r="C206" s="26">
        <v>49491</v>
      </c>
      <c r="D206" s="10">
        <v>197</v>
      </c>
      <c r="E206" s="27">
        <v>5994</v>
      </c>
      <c r="F206" s="166"/>
      <c r="G206" s="59"/>
      <c r="H206" s="59"/>
      <c r="I206" s="58">
        <v>242939425.550037</v>
      </c>
      <c r="J206" s="59"/>
      <c r="K206" s="59"/>
      <c r="L206" s="59"/>
      <c r="M206" s="10">
        <v>174965637.2387775</v>
      </c>
      <c r="N206" s="10">
        <v>106935097.62567356</v>
      </c>
      <c r="O206" s="10">
        <v>47064532.03230786</v>
      </c>
      <c r="P206" s="1"/>
    </row>
    <row r="207" spans="2:16" ht="11.25" customHeight="1">
      <c r="B207" s="25">
        <v>43497</v>
      </c>
      <c r="C207" s="26">
        <v>49522</v>
      </c>
      <c r="D207" s="10">
        <v>198</v>
      </c>
      <c r="E207" s="27">
        <v>6025</v>
      </c>
      <c r="F207" s="166"/>
      <c r="G207" s="59"/>
      <c r="H207" s="59"/>
      <c r="I207" s="58">
        <v>237311431.590538</v>
      </c>
      <c r="J207" s="59"/>
      <c r="K207" s="59"/>
      <c r="L207" s="59"/>
      <c r="M207" s="10">
        <v>170622460.65335706</v>
      </c>
      <c r="N207" s="10">
        <v>104015437.76143588</v>
      </c>
      <c r="O207" s="10">
        <v>45585623.08586738</v>
      </c>
      <c r="P207" s="1"/>
    </row>
    <row r="208" spans="2:16" ht="11.25" customHeight="1">
      <c r="B208" s="25">
        <v>43497</v>
      </c>
      <c r="C208" s="26">
        <v>49553</v>
      </c>
      <c r="D208" s="10">
        <v>199</v>
      </c>
      <c r="E208" s="27">
        <v>6056</v>
      </c>
      <c r="F208" s="166"/>
      <c r="G208" s="59"/>
      <c r="H208" s="59"/>
      <c r="I208" s="58">
        <v>231665018.455684</v>
      </c>
      <c r="J208" s="59"/>
      <c r="K208" s="59"/>
      <c r="L208" s="59"/>
      <c r="M208" s="10">
        <v>166280292.86800382</v>
      </c>
      <c r="N208" s="10">
        <v>101110550.2680068</v>
      </c>
      <c r="O208" s="10">
        <v>44124844.47177429</v>
      </c>
      <c r="P208" s="1"/>
    </row>
    <row r="209" spans="2:16" ht="11.25" customHeight="1">
      <c r="B209" s="25">
        <v>43497</v>
      </c>
      <c r="C209" s="26">
        <v>49583</v>
      </c>
      <c r="D209" s="10">
        <v>200</v>
      </c>
      <c r="E209" s="27">
        <v>6086</v>
      </c>
      <c r="F209" s="166"/>
      <c r="G209" s="59"/>
      <c r="H209" s="59"/>
      <c r="I209" s="58">
        <v>226348997.996655</v>
      </c>
      <c r="J209" s="59"/>
      <c r="K209" s="59"/>
      <c r="L209" s="59"/>
      <c r="M209" s="10">
        <v>162197986.03025424</v>
      </c>
      <c r="N209" s="10">
        <v>98385459.40380803</v>
      </c>
      <c r="O209" s="10">
        <v>42759607.9876869</v>
      </c>
      <c r="P209" s="1"/>
    </row>
    <row r="210" spans="2:16" ht="11.25" customHeight="1">
      <c r="B210" s="25">
        <v>43497</v>
      </c>
      <c r="C210" s="26">
        <v>49614</v>
      </c>
      <c r="D210" s="10">
        <v>201</v>
      </c>
      <c r="E210" s="27">
        <v>6117</v>
      </c>
      <c r="F210" s="166"/>
      <c r="G210" s="59"/>
      <c r="H210" s="59"/>
      <c r="I210" s="58">
        <v>221117869.518366</v>
      </c>
      <c r="J210" s="59"/>
      <c r="K210" s="59"/>
      <c r="L210" s="59"/>
      <c r="M210" s="10">
        <v>158180703.0258764</v>
      </c>
      <c r="N210" s="10">
        <v>95704653.39885692</v>
      </c>
      <c r="O210" s="10">
        <v>41418319.26845908</v>
      </c>
      <c r="P210" s="1"/>
    </row>
    <row r="211" spans="2:16" ht="11.25" customHeight="1">
      <c r="B211" s="25">
        <v>43497</v>
      </c>
      <c r="C211" s="26">
        <v>49644</v>
      </c>
      <c r="D211" s="10">
        <v>202</v>
      </c>
      <c r="E211" s="27">
        <v>6147</v>
      </c>
      <c r="F211" s="166"/>
      <c r="G211" s="59"/>
      <c r="H211" s="59"/>
      <c r="I211" s="58">
        <v>215916425.585527</v>
      </c>
      <c r="J211" s="59"/>
      <c r="K211" s="59"/>
      <c r="L211" s="59"/>
      <c r="M211" s="10">
        <v>154206223.8875621</v>
      </c>
      <c r="N211" s="10">
        <v>93070323.44551364</v>
      </c>
      <c r="O211" s="10">
        <v>40113145.92235621</v>
      </c>
      <c r="P211" s="1"/>
    </row>
    <row r="212" spans="2:16" ht="11.25" customHeight="1">
      <c r="B212" s="25">
        <v>43497</v>
      </c>
      <c r="C212" s="26">
        <v>49675</v>
      </c>
      <c r="D212" s="10">
        <v>203</v>
      </c>
      <c r="E212" s="27">
        <v>6178</v>
      </c>
      <c r="F212" s="166"/>
      <c r="G212" s="59"/>
      <c r="H212" s="59"/>
      <c r="I212" s="58">
        <v>210745510.222709</v>
      </c>
      <c r="J212" s="59"/>
      <c r="K212" s="59"/>
      <c r="L212" s="59"/>
      <c r="M212" s="10">
        <v>150257905.46040675</v>
      </c>
      <c r="N212" s="10">
        <v>90456700.87964578</v>
      </c>
      <c r="O212" s="10">
        <v>38821549.3546564</v>
      </c>
      <c r="P212" s="1"/>
    </row>
    <row r="213" spans="2:16" ht="11.25" customHeight="1">
      <c r="B213" s="25">
        <v>43497</v>
      </c>
      <c r="C213" s="26">
        <v>49706</v>
      </c>
      <c r="D213" s="10">
        <v>204</v>
      </c>
      <c r="E213" s="27">
        <v>6209</v>
      </c>
      <c r="F213" s="166"/>
      <c r="G213" s="59"/>
      <c r="H213" s="59"/>
      <c r="I213" s="58">
        <v>205601599.648715</v>
      </c>
      <c r="J213" s="59"/>
      <c r="K213" s="59"/>
      <c r="L213" s="59"/>
      <c r="M213" s="10">
        <v>146341758.00522202</v>
      </c>
      <c r="N213" s="10">
        <v>87875088.28374796</v>
      </c>
      <c r="O213" s="10">
        <v>37553854.01330649</v>
      </c>
      <c r="P213" s="1"/>
    </row>
    <row r="214" spans="2:16" ht="11.25" customHeight="1">
      <c r="B214" s="25">
        <v>43497</v>
      </c>
      <c r="C214" s="26">
        <v>49735</v>
      </c>
      <c r="D214" s="10">
        <v>205</v>
      </c>
      <c r="E214" s="27">
        <v>6238</v>
      </c>
      <c r="F214" s="166"/>
      <c r="G214" s="59"/>
      <c r="H214" s="59"/>
      <c r="I214" s="58">
        <v>200490317.196552</v>
      </c>
      <c r="J214" s="59"/>
      <c r="K214" s="59"/>
      <c r="L214" s="59"/>
      <c r="M214" s="10">
        <v>142477249.73187372</v>
      </c>
      <c r="N214" s="10">
        <v>85350972.0144015</v>
      </c>
      <c r="O214" s="10">
        <v>36330615.708850905</v>
      </c>
      <c r="P214" s="1"/>
    </row>
    <row r="215" spans="2:16" ht="11.25" customHeight="1">
      <c r="B215" s="25">
        <v>43497</v>
      </c>
      <c r="C215" s="26">
        <v>49766</v>
      </c>
      <c r="D215" s="10">
        <v>206</v>
      </c>
      <c r="E215" s="27">
        <v>6269</v>
      </c>
      <c r="F215" s="166"/>
      <c r="G215" s="59"/>
      <c r="H215" s="59"/>
      <c r="I215" s="58">
        <v>195439111.729922</v>
      </c>
      <c r="J215" s="59"/>
      <c r="K215" s="59"/>
      <c r="L215" s="59"/>
      <c r="M215" s="10">
        <v>138652076.93709317</v>
      </c>
      <c r="N215" s="10">
        <v>82848265.49785477</v>
      </c>
      <c r="O215" s="10">
        <v>35115942.29943854</v>
      </c>
      <c r="P215" s="1"/>
    </row>
    <row r="216" spans="2:16" ht="11.25" customHeight="1">
      <c r="B216" s="25">
        <v>43497</v>
      </c>
      <c r="C216" s="26">
        <v>49796</v>
      </c>
      <c r="D216" s="10">
        <v>207</v>
      </c>
      <c r="E216" s="27">
        <v>6299</v>
      </c>
      <c r="F216" s="166"/>
      <c r="G216" s="59"/>
      <c r="H216" s="59"/>
      <c r="I216" s="58">
        <v>190465875.243773</v>
      </c>
      <c r="J216" s="59"/>
      <c r="K216" s="59"/>
      <c r="L216" s="59"/>
      <c r="M216" s="10">
        <v>134902077.0683005</v>
      </c>
      <c r="N216" s="10">
        <v>80409145.1112203</v>
      </c>
      <c r="O216" s="10">
        <v>33942391.196358405</v>
      </c>
      <c r="P216" s="1"/>
    </row>
    <row r="217" spans="2:16" ht="11.25" customHeight="1">
      <c r="B217" s="25">
        <v>43497</v>
      </c>
      <c r="C217" s="26">
        <v>49827</v>
      </c>
      <c r="D217" s="10">
        <v>208</v>
      </c>
      <c r="E217" s="27">
        <v>6330</v>
      </c>
      <c r="F217" s="166"/>
      <c r="G217" s="59"/>
      <c r="H217" s="59"/>
      <c r="I217" s="58">
        <v>185602196.386384</v>
      </c>
      <c r="J217" s="59"/>
      <c r="K217" s="59"/>
      <c r="L217" s="59"/>
      <c r="M217" s="10">
        <v>131234297.28042878</v>
      </c>
      <c r="N217" s="10">
        <v>78024007.20315662</v>
      </c>
      <c r="O217" s="10">
        <v>32796074.218680806</v>
      </c>
      <c r="P217" s="1"/>
    </row>
    <row r="218" spans="2:16" ht="11.25" customHeight="1">
      <c r="B218" s="25">
        <v>43497</v>
      </c>
      <c r="C218" s="26">
        <v>49857</v>
      </c>
      <c r="D218" s="10">
        <v>209</v>
      </c>
      <c r="E218" s="27">
        <v>6360</v>
      </c>
      <c r="F218" s="166"/>
      <c r="G218" s="59"/>
      <c r="H218" s="59"/>
      <c r="I218" s="58">
        <v>180884497.138896</v>
      </c>
      <c r="J218" s="59"/>
      <c r="K218" s="59"/>
      <c r="L218" s="59"/>
      <c r="M218" s="10">
        <v>127688606.09448494</v>
      </c>
      <c r="N218" s="10">
        <v>75729103.32566625</v>
      </c>
      <c r="O218" s="10">
        <v>31700966.798267264</v>
      </c>
      <c r="P218" s="1"/>
    </row>
    <row r="219" spans="2:16" ht="11.25" customHeight="1">
      <c r="B219" s="25">
        <v>43497</v>
      </c>
      <c r="C219" s="26">
        <v>49888</v>
      </c>
      <c r="D219" s="10">
        <v>210</v>
      </c>
      <c r="E219" s="27">
        <v>6391</v>
      </c>
      <c r="F219" s="166"/>
      <c r="G219" s="59"/>
      <c r="H219" s="59"/>
      <c r="I219" s="58">
        <v>176320123.705213</v>
      </c>
      <c r="J219" s="59"/>
      <c r="K219" s="59"/>
      <c r="L219" s="59"/>
      <c r="M219" s="10">
        <v>124255453.88153495</v>
      </c>
      <c r="N219" s="10">
        <v>73505565.23082109</v>
      </c>
      <c r="O219" s="10">
        <v>30639842.87089294</v>
      </c>
      <c r="P219" s="1"/>
    </row>
    <row r="220" spans="2:16" ht="11.25" customHeight="1">
      <c r="B220" s="25">
        <v>43497</v>
      </c>
      <c r="C220" s="26">
        <v>49919</v>
      </c>
      <c r="D220" s="10">
        <v>211</v>
      </c>
      <c r="E220" s="27">
        <v>6422</v>
      </c>
      <c r="F220" s="166"/>
      <c r="G220" s="59"/>
      <c r="H220" s="59"/>
      <c r="I220" s="58">
        <v>171877236.709396</v>
      </c>
      <c r="J220" s="59"/>
      <c r="K220" s="59"/>
      <c r="L220" s="59"/>
      <c r="M220" s="10">
        <v>120919048.23226735</v>
      </c>
      <c r="N220" s="10">
        <v>71349933.78756611</v>
      </c>
      <c r="O220" s="10">
        <v>29615325.2262898</v>
      </c>
      <c r="P220" s="1"/>
    </row>
    <row r="221" spans="2:16" ht="11.25" customHeight="1">
      <c r="B221" s="25">
        <v>43497</v>
      </c>
      <c r="C221" s="26">
        <v>49949</v>
      </c>
      <c r="D221" s="10">
        <v>212</v>
      </c>
      <c r="E221" s="27">
        <v>6452</v>
      </c>
      <c r="F221" s="166"/>
      <c r="G221" s="59"/>
      <c r="H221" s="59"/>
      <c r="I221" s="58">
        <v>167551519.585828</v>
      </c>
      <c r="J221" s="59"/>
      <c r="K221" s="59"/>
      <c r="L221" s="59"/>
      <c r="M221" s="10">
        <v>117682338.17845494</v>
      </c>
      <c r="N221" s="10">
        <v>69269158.2543728</v>
      </c>
      <c r="O221" s="10">
        <v>28633795.933949802</v>
      </c>
      <c r="P221" s="1"/>
    </row>
    <row r="222" spans="2:16" ht="11.25" customHeight="1">
      <c r="B222" s="25">
        <v>43497</v>
      </c>
      <c r="C222" s="26">
        <v>49980</v>
      </c>
      <c r="D222" s="10">
        <v>213</v>
      </c>
      <c r="E222" s="27">
        <v>6483</v>
      </c>
      <c r="F222" s="166"/>
      <c r="G222" s="59"/>
      <c r="H222" s="59"/>
      <c r="I222" s="58">
        <v>163341779.524123</v>
      </c>
      <c r="J222" s="59"/>
      <c r="K222" s="59"/>
      <c r="L222" s="59"/>
      <c r="M222" s="10">
        <v>114530980.67402951</v>
      </c>
      <c r="N222" s="10">
        <v>67242785.23470883</v>
      </c>
      <c r="O222" s="10">
        <v>27678422.14204139</v>
      </c>
      <c r="P222" s="1"/>
    </row>
    <row r="223" spans="2:16" ht="11.25" customHeight="1">
      <c r="B223" s="25">
        <v>43497</v>
      </c>
      <c r="C223" s="26">
        <v>50010</v>
      </c>
      <c r="D223" s="10">
        <v>214</v>
      </c>
      <c r="E223" s="27">
        <v>6513</v>
      </c>
      <c r="F223" s="166"/>
      <c r="G223" s="59"/>
      <c r="H223" s="59"/>
      <c r="I223" s="58">
        <v>159240466.124148</v>
      </c>
      <c r="J223" s="59"/>
      <c r="K223" s="59"/>
      <c r="L223" s="59"/>
      <c r="M223" s="10">
        <v>111471975.37223028</v>
      </c>
      <c r="N223" s="10">
        <v>65285717.13666538</v>
      </c>
      <c r="O223" s="10">
        <v>26762698.245701633</v>
      </c>
      <c r="P223" s="1"/>
    </row>
    <row r="224" spans="2:16" ht="11.25" customHeight="1">
      <c r="B224" s="25">
        <v>43497</v>
      </c>
      <c r="C224" s="26">
        <v>50041</v>
      </c>
      <c r="D224" s="10">
        <v>215</v>
      </c>
      <c r="E224" s="27">
        <v>6544</v>
      </c>
      <c r="F224" s="166"/>
      <c r="G224" s="59"/>
      <c r="H224" s="59"/>
      <c r="I224" s="58">
        <v>155283890.927112</v>
      </c>
      <c r="J224" s="59"/>
      <c r="K224" s="59"/>
      <c r="L224" s="59"/>
      <c r="M224" s="10">
        <v>108517914.95258394</v>
      </c>
      <c r="N224" s="10">
        <v>63393979.541898794</v>
      </c>
      <c r="O224" s="10">
        <v>25877144.63784314</v>
      </c>
      <c r="P224" s="1"/>
    </row>
    <row r="225" spans="2:16" ht="11.25" customHeight="1">
      <c r="B225" s="25">
        <v>43497</v>
      </c>
      <c r="C225" s="26">
        <v>50072</v>
      </c>
      <c r="D225" s="10">
        <v>216</v>
      </c>
      <c r="E225" s="27">
        <v>6575</v>
      </c>
      <c r="F225" s="166"/>
      <c r="G225" s="59"/>
      <c r="H225" s="59"/>
      <c r="I225" s="58">
        <v>151417767.738959</v>
      </c>
      <c r="J225" s="59"/>
      <c r="K225" s="59"/>
      <c r="L225" s="59"/>
      <c r="M225" s="10">
        <v>105636658.35080926</v>
      </c>
      <c r="N225" s="10">
        <v>61553864.20168781</v>
      </c>
      <c r="O225" s="10">
        <v>25019595.24245564</v>
      </c>
      <c r="P225" s="1"/>
    </row>
    <row r="226" spans="2:16" ht="11.25" customHeight="1">
      <c r="B226" s="25">
        <v>43497</v>
      </c>
      <c r="C226" s="26">
        <v>50100</v>
      </c>
      <c r="D226" s="10">
        <v>217</v>
      </c>
      <c r="E226" s="27">
        <v>6603</v>
      </c>
      <c r="F226" s="166"/>
      <c r="G226" s="59"/>
      <c r="H226" s="59"/>
      <c r="I226" s="58">
        <v>147641048.572222</v>
      </c>
      <c r="J226" s="59"/>
      <c r="K226" s="59"/>
      <c r="L226" s="59"/>
      <c r="M226" s="10">
        <v>102844023.55620031</v>
      </c>
      <c r="N226" s="10">
        <v>59788938.48384194</v>
      </c>
      <c r="O226" s="10">
        <v>24209220.80790072</v>
      </c>
      <c r="P226" s="1"/>
    </row>
    <row r="227" spans="2:16" ht="11.25" customHeight="1">
      <c r="B227" s="25">
        <v>43497</v>
      </c>
      <c r="C227" s="26">
        <v>50131</v>
      </c>
      <c r="D227" s="10">
        <v>218</v>
      </c>
      <c r="E227" s="27">
        <v>6634</v>
      </c>
      <c r="F227" s="166"/>
      <c r="G227" s="59"/>
      <c r="H227" s="59"/>
      <c r="I227" s="58">
        <v>143924779.129968</v>
      </c>
      <c r="J227" s="59"/>
      <c r="K227" s="59"/>
      <c r="L227" s="59"/>
      <c r="M227" s="10">
        <v>100085298.52758996</v>
      </c>
      <c r="N227" s="10">
        <v>58037161.74021929</v>
      </c>
      <c r="O227" s="10">
        <v>23400371.58146871</v>
      </c>
      <c r="P227" s="1"/>
    </row>
    <row r="228" spans="2:16" ht="11.25" customHeight="1">
      <c r="B228" s="25">
        <v>43497</v>
      </c>
      <c r="C228" s="26">
        <v>50161</v>
      </c>
      <c r="D228" s="10">
        <v>219</v>
      </c>
      <c r="E228" s="27">
        <v>6664</v>
      </c>
      <c r="F228" s="166"/>
      <c r="G228" s="59"/>
      <c r="H228" s="59"/>
      <c r="I228" s="58">
        <v>140241560.151598</v>
      </c>
      <c r="J228" s="59"/>
      <c r="K228" s="59"/>
      <c r="L228" s="59"/>
      <c r="M228" s="10">
        <v>97363911.32464525</v>
      </c>
      <c r="N228" s="10">
        <v>56320130.96446401</v>
      </c>
      <c r="O228" s="10">
        <v>22614986.236405365</v>
      </c>
      <c r="P228" s="1"/>
    </row>
    <row r="229" spans="2:16" ht="11.25" customHeight="1">
      <c r="B229" s="25">
        <v>43497</v>
      </c>
      <c r="C229" s="26">
        <v>50192</v>
      </c>
      <c r="D229" s="10">
        <v>220</v>
      </c>
      <c r="E229" s="27">
        <v>6695</v>
      </c>
      <c r="F229" s="166"/>
      <c r="G229" s="59"/>
      <c r="H229" s="59"/>
      <c r="I229" s="58">
        <v>136580639.112472</v>
      </c>
      <c r="J229" s="59"/>
      <c r="K229" s="59"/>
      <c r="L229" s="59"/>
      <c r="M229" s="10">
        <v>94661459.74118748</v>
      </c>
      <c r="N229" s="10">
        <v>54617640.43732419</v>
      </c>
      <c r="O229" s="10">
        <v>21838470.848296396</v>
      </c>
      <c r="P229" s="1"/>
    </row>
    <row r="230" spans="2:16" ht="11.25" customHeight="1">
      <c r="B230" s="25">
        <v>43497</v>
      </c>
      <c r="C230" s="26">
        <v>50222</v>
      </c>
      <c r="D230" s="10">
        <v>221</v>
      </c>
      <c r="E230" s="27">
        <v>6725</v>
      </c>
      <c r="F230" s="166"/>
      <c r="G230" s="59"/>
      <c r="H230" s="59"/>
      <c r="I230" s="58">
        <v>132960566.604705</v>
      </c>
      <c r="J230" s="59"/>
      <c r="K230" s="59"/>
      <c r="L230" s="59"/>
      <c r="M230" s="10">
        <v>92001196.22782667</v>
      </c>
      <c r="N230" s="10">
        <v>52952074.399183236</v>
      </c>
      <c r="O230" s="10">
        <v>21085716.01291624</v>
      </c>
      <c r="P230" s="1"/>
    </row>
    <row r="231" spans="2:16" ht="11.25" customHeight="1">
      <c r="B231" s="25">
        <v>43497</v>
      </c>
      <c r="C231" s="26">
        <v>50253</v>
      </c>
      <c r="D231" s="10">
        <v>222</v>
      </c>
      <c r="E231" s="27">
        <v>6756</v>
      </c>
      <c r="F231" s="166"/>
      <c r="G231" s="59"/>
      <c r="H231" s="59"/>
      <c r="I231" s="58">
        <v>129375599.703309</v>
      </c>
      <c r="J231" s="59"/>
      <c r="K231" s="59"/>
      <c r="L231" s="59"/>
      <c r="M231" s="10">
        <v>89368768.21418883</v>
      </c>
      <c r="N231" s="10">
        <v>51306143.198626384</v>
      </c>
      <c r="O231" s="10">
        <v>20343766.53828582</v>
      </c>
      <c r="P231" s="1"/>
    </row>
    <row r="232" spans="2:16" ht="11.25" customHeight="1">
      <c r="B232" s="25">
        <v>43497</v>
      </c>
      <c r="C232" s="26">
        <v>50284</v>
      </c>
      <c r="D232" s="10">
        <v>223</v>
      </c>
      <c r="E232" s="27">
        <v>6787</v>
      </c>
      <c r="F232" s="166"/>
      <c r="G232" s="59"/>
      <c r="H232" s="59"/>
      <c r="I232" s="58">
        <v>125832551.601749</v>
      </c>
      <c r="J232" s="59"/>
      <c r="K232" s="59"/>
      <c r="L232" s="59"/>
      <c r="M232" s="10">
        <v>86773912.2618118</v>
      </c>
      <c r="N232" s="10">
        <v>49689756.4605716</v>
      </c>
      <c r="O232" s="10">
        <v>19619389.177619684</v>
      </c>
      <c r="P232" s="1"/>
    </row>
    <row r="233" spans="2:16" ht="11.25" customHeight="1">
      <c r="B233" s="25">
        <v>43497</v>
      </c>
      <c r="C233" s="26">
        <v>50314</v>
      </c>
      <c r="D233" s="10">
        <v>224</v>
      </c>
      <c r="E233" s="27">
        <v>6817</v>
      </c>
      <c r="F233" s="166"/>
      <c r="G233" s="59"/>
      <c r="H233" s="59"/>
      <c r="I233" s="58">
        <v>122333692.137685</v>
      </c>
      <c r="J233" s="59"/>
      <c r="K233" s="59"/>
      <c r="L233" s="59"/>
      <c r="M233" s="10">
        <v>84222633.86611615</v>
      </c>
      <c r="N233" s="10">
        <v>48110101.81230123</v>
      </c>
      <c r="O233" s="10">
        <v>18917814.96591934</v>
      </c>
      <c r="P233" s="1"/>
    </row>
    <row r="234" spans="2:16" ht="11.25" customHeight="1">
      <c r="B234" s="25">
        <v>43497</v>
      </c>
      <c r="C234" s="26">
        <v>50345</v>
      </c>
      <c r="D234" s="10">
        <v>225</v>
      </c>
      <c r="E234" s="27">
        <v>6848</v>
      </c>
      <c r="F234" s="166"/>
      <c r="G234" s="59"/>
      <c r="H234" s="59"/>
      <c r="I234" s="58">
        <v>118885768.384378</v>
      </c>
      <c r="J234" s="59"/>
      <c r="K234" s="59"/>
      <c r="L234" s="59"/>
      <c r="M234" s="10">
        <v>81710032.57610516</v>
      </c>
      <c r="N234" s="10">
        <v>46556136.586785965</v>
      </c>
      <c r="O234" s="10">
        <v>18229226.897635974</v>
      </c>
      <c r="P234" s="1"/>
    </row>
    <row r="235" spans="2:16" ht="11.25" customHeight="1">
      <c r="B235" s="25">
        <v>43497</v>
      </c>
      <c r="C235" s="26">
        <v>50375</v>
      </c>
      <c r="D235" s="10">
        <v>226</v>
      </c>
      <c r="E235" s="27">
        <v>6878</v>
      </c>
      <c r="F235" s="166"/>
      <c r="G235" s="59"/>
      <c r="H235" s="59"/>
      <c r="I235" s="58">
        <v>115484142.780853</v>
      </c>
      <c r="J235" s="59"/>
      <c r="K235" s="59"/>
      <c r="L235" s="59"/>
      <c r="M235" s="10">
        <v>79241817.85392904</v>
      </c>
      <c r="N235" s="10">
        <v>45038689.70708706</v>
      </c>
      <c r="O235" s="10">
        <v>17562775.409613144</v>
      </c>
      <c r="P235" s="1"/>
    </row>
    <row r="236" spans="2:16" ht="11.25" customHeight="1">
      <c r="B236" s="25">
        <v>43497</v>
      </c>
      <c r="C236" s="26">
        <v>50406</v>
      </c>
      <c r="D236" s="10">
        <v>227</v>
      </c>
      <c r="E236" s="27">
        <v>6909</v>
      </c>
      <c r="F236" s="166"/>
      <c r="G236" s="59"/>
      <c r="H236" s="59"/>
      <c r="I236" s="58">
        <v>112167656.025146</v>
      </c>
      <c r="J236" s="59"/>
      <c r="K236" s="59"/>
      <c r="L236" s="59"/>
      <c r="M236" s="10">
        <v>76835602.03723608</v>
      </c>
      <c r="N236" s="10">
        <v>43560003.77172553</v>
      </c>
      <c r="O236" s="10">
        <v>16914218.19210784</v>
      </c>
      <c r="P236" s="1"/>
    </row>
    <row r="237" spans="2:16" ht="11.25" customHeight="1">
      <c r="B237" s="25">
        <v>43497</v>
      </c>
      <c r="C237" s="26">
        <v>50437</v>
      </c>
      <c r="D237" s="10">
        <v>228</v>
      </c>
      <c r="E237" s="27">
        <v>6940</v>
      </c>
      <c r="F237" s="166"/>
      <c r="G237" s="59"/>
      <c r="H237" s="59"/>
      <c r="I237" s="58">
        <v>108927608.600093</v>
      </c>
      <c r="J237" s="59"/>
      <c r="K237" s="59"/>
      <c r="L237" s="59"/>
      <c r="M237" s="10">
        <v>74489593.1573147</v>
      </c>
      <c r="N237" s="10">
        <v>42122593.7314069</v>
      </c>
      <c r="O237" s="10">
        <v>16286799.3089991</v>
      </c>
      <c r="P237" s="1"/>
    </row>
    <row r="238" spans="2:16" ht="11.25" customHeight="1">
      <c r="B238" s="25">
        <v>43497</v>
      </c>
      <c r="C238" s="26">
        <v>50465</v>
      </c>
      <c r="D238" s="10">
        <v>229</v>
      </c>
      <c r="E238" s="27">
        <v>6968</v>
      </c>
      <c r="F238" s="166"/>
      <c r="G238" s="59"/>
      <c r="H238" s="59"/>
      <c r="I238" s="58">
        <v>105790620.570588</v>
      </c>
      <c r="J238" s="59"/>
      <c r="K238" s="59"/>
      <c r="L238" s="59"/>
      <c r="M238" s="10">
        <v>72233543.59820598</v>
      </c>
      <c r="N238" s="10">
        <v>40752995.82629789</v>
      </c>
      <c r="O238" s="10">
        <v>15696946.959748197</v>
      </c>
      <c r="P238" s="1"/>
    </row>
    <row r="239" spans="2:16" ht="11.25" customHeight="1">
      <c r="B239" s="25">
        <v>43497</v>
      </c>
      <c r="C239" s="26">
        <v>50496</v>
      </c>
      <c r="D239" s="10">
        <v>230</v>
      </c>
      <c r="E239" s="27">
        <v>6999</v>
      </c>
      <c r="F239" s="166"/>
      <c r="G239" s="59"/>
      <c r="H239" s="59"/>
      <c r="I239" s="58">
        <v>102759604.045326</v>
      </c>
      <c r="J239" s="59"/>
      <c r="K239" s="59"/>
      <c r="L239" s="59"/>
      <c r="M239" s="10">
        <v>70044970.59254834</v>
      </c>
      <c r="N239" s="10">
        <v>39417735.35661899</v>
      </c>
      <c r="O239" s="10">
        <v>15118334.140212113</v>
      </c>
      <c r="P239" s="1"/>
    </row>
    <row r="240" spans="2:16" ht="11.25" customHeight="1">
      <c r="B240" s="25">
        <v>43497</v>
      </c>
      <c r="C240" s="26">
        <v>50526</v>
      </c>
      <c r="D240" s="10">
        <v>231</v>
      </c>
      <c r="E240" s="27">
        <v>7029</v>
      </c>
      <c r="F240" s="166"/>
      <c r="G240" s="59"/>
      <c r="H240" s="59"/>
      <c r="I240" s="58">
        <v>99806167.229772</v>
      </c>
      <c r="J240" s="59"/>
      <c r="K240" s="59"/>
      <c r="L240" s="59"/>
      <c r="M240" s="10">
        <v>67920124.53967221</v>
      </c>
      <c r="N240" s="10">
        <v>38127905.88433081</v>
      </c>
      <c r="O240" s="10">
        <v>14563686.000306232</v>
      </c>
      <c r="P240" s="1"/>
    </row>
    <row r="241" spans="2:16" ht="11.25" customHeight="1">
      <c r="B241" s="25">
        <v>43497</v>
      </c>
      <c r="C241" s="26">
        <v>50557</v>
      </c>
      <c r="D241" s="10">
        <v>232</v>
      </c>
      <c r="E241" s="27">
        <v>7060</v>
      </c>
      <c r="F241" s="166"/>
      <c r="G241" s="59"/>
      <c r="H241" s="59"/>
      <c r="I241" s="58">
        <v>96934700.477798</v>
      </c>
      <c r="J241" s="59"/>
      <c r="K241" s="59"/>
      <c r="L241" s="59"/>
      <c r="M241" s="10">
        <v>65854149.802289546</v>
      </c>
      <c r="N241" s="10">
        <v>36874124.65801289</v>
      </c>
      <c r="O241" s="10">
        <v>14025123.458931187</v>
      </c>
      <c r="P241" s="1"/>
    </row>
    <row r="242" spans="2:16" ht="11.25" customHeight="1">
      <c r="B242" s="25">
        <v>43497</v>
      </c>
      <c r="C242" s="26">
        <v>50587</v>
      </c>
      <c r="D242" s="10">
        <v>233</v>
      </c>
      <c r="E242" s="27">
        <v>7090</v>
      </c>
      <c r="F242" s="166"/>
      <c r="G242" s="59"/>
      <c r="H242" s="59"/>
      <c r="I242" s="58">
        <v>94139234.677243</v>
      </c>
      <c r="J242" s="59"/>
      <c r="K242" s="59"/>
      <c r="L242" s="59"/>
      <c r="M242" s="10">
        <v>63850028.908216536</v>
      </c>
      <c r="N242" s="10">
        <v>35663949.63552873</v>
      </c>
      <c r="O242" s="10">
        <v>13509226.854164548</v>
      </c>
      <c r="P242" s="1"/>
    </row>
    <row r="243" spans="2:16" ht="11.25" customHeight="1">
      <c r="B243" s="25">
        <v>43497</v>
      </c>
      <c r="C243" s="26">
        <v>50618</v>
      </c>
      <c r="D243" s="10">
        <v>234</v>
      </c>
      <c r="E243" s="27">
        <v>7121</v>
      </c>
      <c r="F243" s="166"/>
      <c r="G243" s="59"/>
      <c r="H243" s="59"/>
      <c r="I243" s="58">
        <v>90888143.195018</v>
      </c>
      <c r="J243" s="59"/>
      <c r="K243" s="59"/>
      <c r="L243" s="59"/>
      <c r="M243" s="10">
        <v>61540418.46316778</v>
      </c>
      <c r="N243" s="10">
        <v>34286478.159813926</v>
      </c>
      <c r="O243" s="10">
        <v>12932442.43399133</v>
      </c>
      <c r="P243" s="1"/>
    </row>
    <row r="244" spans="2:16" ht="11.25" customHeight="1">
      <c r="B244" s="25">
        <v>43497</v>
      </c>
      <c r="C244" s="26">
        <v>50649</v>
      </c>
      <c r="D244" s="10">
        <v>235</v>
      </c>
      <c r="E244" s="27">
        <v>7152</v>
      </c>
      <c r="F244" s="166"/>
      <c r="G244" s="59"/>
      <c r="H244" s="59"/>
      <c r="I244" s="58">
        <v>88028290.106362</v>
      </c>
      <c r="J244" s="59"/>
      <c r="K244" s="59"/>
      <c r="L244" s="59"/>
      <c r="M244" s="10">
        <v>59502917.340524405</v>
      </c>
      <c r="N244" s="10">
        <v>33066999.166453082</v>
      </c>
      <c r="O244" s="10">
        <v>12419642.087179711</v>
      </c>
      <c r="P244" s="1"/>
    </row>
    <row r="245" spans="2:16" ht="11.25" customHeight="1">
      <c r="B245" s="25">
        <v>43497</v>
      </c>
      <c r="C245" s="26">
        <v>50679</v>
      </c>
      <c r="D245" s="10">
        <v>236</v>
      </c>
      <c r="E245" s="27">
        <v>7182</v>
      </c>
      <c r="F245" s="166"/>
      <c r="G245" s="59"/>
      <c r="H245" s="59"/>
      <c r="I245" s="58">
        <v>85341568.747396</v>
      </c>
      <c r="J245" s="59"/>
      <c r="K245" s="59"/>
      <c r="L245" s="59"/>
      <c r="M245" s="10">
        <v>57592134.55141246</v>
      </c>
      <c r="N245" s="10">
        <v>31926364.516674228</v>
      </c>
      <c r="O245" s="10">
        <v>11942076.455127483</v>
      </c>
      <c r="P245" s="1"/>
    </row>
    <row r="246" spans="2:16" ht="11.25" customHeight="1">
      <c r="B246" s="25">
        <v>43497</v>
      </c>
      <c r="C246" s="26">
        <v>50710</v>
      </c>
      <c r="D246" s="10">
        <v>237</v>
      </c>
      <c r="E246" s="27">
        <v>7213</v>
      </c>
      <c r="F246" s="166"/>
      <c r="G246" s="59"/>
      <c r="H246" s="59"/>
      <c r="I246" s="58">
        <v>82661068.739228</v>
      </c>
      <c r="J246" s="59"/>
      <c r="K246" s="59"/>
      <c r="L246" s="59"/>
      <c r="M246" s="10">
        <v>55688606.22548744</v>
      </c>
      <c r="N246" s="10">
        <v>30792626.486900717</v>
      </c>
      <c r="O246" s="10">
        <v>11469216.030370858</v>
      </c>
      <c r="P246" s="1"/>
    </row>
    <row r="247" spans="2:16" ht="11.25" customHeight="1">
      <c r="B247" s="25">
        <v>43497</v>
      </c>
      <c r="C247" s="26">
        <v>50740</v>
      </c>
      <c r="D247" s="10">
        <v>238</v>
      </c>
      <c r="E247" s="27">
        <v>7243</v>
      </c>
      <c r="F247" s="166"/>
      <c r="G247" s="59"/>
      <c r="H247" s="59"/>
      <c r="I247" s="58">
        <v>79978516.067468</v>
      </c>
      <c r="J247" s="59"/>
      <c r="K247" s="59"/>
      <c r="L247" s="59"/>
      <c r="M247" s="10">
        <v>53792934.28639485</v>
      </c>
      <c r="N247" s="10">
        <v>29671218.89984742</v>
      </c>
      <c r="O247" s="10">
        <v>11006227.108548872</v>
      </c>
      <c r="P247" s="1"/>
    </row>
    <row r="248" spans="2:16" ht="11.25" customHeight="1">
      <c r="B248" s="25">
        <v>43497</v>
      </c>
      <c r="C248" s="26">
        <v>50771</v>
      </c>
      <c r="D248" s="10">
        <v>239</v>
      </c>
      <c r="E248" s="27">
        <v>7274</v>
      </c>
      <c r="F248" s="166"/>
      <c r="G248" s="59"/>
      <c r="H248" s="59"/>
      <c r="I248" s="58">
        <v>77309282.566583</v>
      </c>
      <c r="J248" s="59"/>
      <c r="K248" s="59"/>
      <c r="L248" s="59"/>
      <c r="M248" s="10">
        <v>51909436.553999685</v>
      </c>
      <c r="N248" s="10">
        <v>28559497.421394344</v>
      </c>
      <c r="O248" s="10">
        <v>10548974.989168312</v>
      </c>
      <c r="P248" s="1"/>
    </row>
    <row r="249" spans="2:16" ht="11.25" customHeight="1">
      <c r="B249" s="25">
        <v>43497</v>
      </c>
      <c r="C249" s="26">
        <v>50802</v>
      </c>
      <c r="D249" s="10">
        <v>240</v>
      </c>
      <c r="E249" s="27">
        <v>7305</v>
      </c>
      <c r="F249" s="166"/>
      <c r="G249" s="59"/>
      <c r="H249" s="59"/>
      <c r="I249" s="58">
        <v>74645478.894486</v>
      </c>
      <c r="J249" s="59"/>
      <c r="K249" s="59"/>
      <c r="L249" s="59"/>
      <c r="M249" s="10">
        <v>50035812.86353956</v>
      </c>
      <c r="N249" s="10">
        <v>27458657.383146834</v>
      </c>
      <c r="O249" s="10">
        <v>10099401.079714563</v>
      </c>
      <c r="P249" s="1"/>
    </row>
    <row r="250" spans="2:16" ht="11.25" customHeight="1">
      <c r="B250" s="25">
        <v>43497</v>
      </c>
      <c r="C250" s="26">
        <v>50830</v>
      </c>
      <c r="D250" s="10">
        <v>241</v>
      </c>
      <c r="E250" s="27">
        <v>7333</v>
      </c>
      <c r="F250" s="166"/>
      <c r="G250" s="59"/>
      <c r="H250" s="59"/>
      <c r="I250" s="58">
        <v>71984746.599484</v>
      </c>
      <c r="J250" s="59"/>
      <c r="K250" s="59"/>
      <c r="L250" s="59"/>
      <c r="M250" s="10">
        <v>48178364.62407096</v>
      </c>
      <c r="N250" s="10">
        <v>26378585.819339145</v>
      </c>
      <c r="O250" s="10">
        <v>9665021.88404189</v>
      </c>
      <c r="P250" s="1"/>
    </row>
    <row r="251" spans="2:16" ht="11.25" customHeight="1">
      <c r="B251" s="25">
        <v>43497</v>
      </c>
      <c r="C251" s="26">
        <v>50861</v>
      </c>
      <c r="D251" s="10">
        <v>242</v>
      </c>
      <c r="E251" s="27">
        <v>7364</v>
      </c>
      <c r="F251" s="166"/>
      <c r="G251" s="59"/>
      <c r="H251" s="59"/>
      <c r="I251" s="58">
        <v>69334105.210105</v>
      </c>
      <c r="J251" s="59"/>
      <c r="K251" s="59"/>
      <c r="L251" s="59"/>
      <c r="M251" s="10">
        <v>46325622.9574069</v>
      </c>
      <c r="N251" s="10">
        <v>25299667.632783607</v>
      </c>
      <c r="O251" s="10">
        <v>9230447.74815928</v>
      </c>
      <c r="P251" s="1"/>
    </row>
    <row r="252" spans="2:16" ht="11.25" customHeight="1">
      <c r="B252" s="25">
        <v>43497</v>
      </c>
      <c r="C252" s="26">
        <v>50891</v>
      </c>
      <c r="D252" s="10">
        <v>243</v>
      </c>
      <c r="E252" s="27">
        <v>7394</v>
      </c>
      <c r="F252" s="166"/>
      <c r="G252" s="59"/>
      <c r="H252" s="59"/>
      <c r="I252" s="58">
        <v>66687492.799011</v>
      </c>
      <c r="J252" s="59"/>
      <c r="K252" s="59"/>
      <c r="L252" s="59"/>
      <c r="M252" s="10">
        <v>44484150.689343676</v>
      </c>
      <c r="N252" s="10">
        <v>24234196.120871425</v>
      </c>
      <c r="O252" s="10">
        <v>8805472.276007537</v>
      </c>
      <c r="P252" s="1"/>
    </row>
    <row r="253" spans="2:16" ht="11.25" customHeight="1">
      <c r="B253" s="25">
        <v>43497</v>
      </c>
      <c r="C253" s="26">
        <v>50922</v>
      </c>
      <c r="D253" s="10">
        <v>244</v>
      </c>
      <c r="E253" s="27">
        <v>7425</v>
      </c>
      <c r="F253" s="166"/>
      <c r="G253" s="59"/>
      <c r="H253" s="59"/>
      <c r="I253" s="58">
        <v>64051766.843648</v>
      </c>
      <c r="J253" s="59"/>
      <c r="K253" s="59"/>
      <c r="L253" s="59"/>
      <c r="M253" s="10">
        <v>42653513.04634424</v>
      </c>
      <c r="N253" s="10">
        <v>23177800.17671857</v>
      </c>
      <c r="O253" s="10">
        <v>8385961.607055432</v>
      </c>
      <c r="P253" s="1"/>
    </row>
    <row r="254" spans="2:16" ht="11.25" customHeight="1">
      <c r="B254" s="25">
        <v>43497</v>
      </c>
      <c r="C254" s="26">
        <v>50952</v>
      </c>
      <c r="D254" s="10">
        <v>245</v>
      </c>
      <c r="E254" s="27">
        <v>7455</v>
      </c>
      <c r="F254" s="166"/>
      <c r="G254" s="59"/>
      <c r="H254" s="59"/>
      <c r="I254" s="58">
        <v>61435676.287182</v>
      </c>
      <c r="J254" s="59"/>
      <c r="K254" s="59"/>
      <c r="L254" s="59"/>
      <c r="M254" s="10">
        <v>40844247.2169194</v>
      </c>
      <c r="N254" s="10">
        <v>22140023.18362171</v>
      </c>
      <c r="O254" s="10">
        <v>7977646.903010942</v>
      </c>
      <c r="P254" s="1"/>
    </row>
    <row r="255" spans="2:16" ht="11.25" customHeight="1">
      <c r="B255" s="25">
        <v>43497</v>
      </c>
      <c r="C255" s="26">
        <v>50983</v>
      </c>
      <c r="D255" s="10">
        <v>246</v>
      </c>
      <c r="E255" s="27">
        <v>7486</v>
      </c>
      <c r="F255" s="166"/>
      <c r="G255" s="59"/>
      <c r="H255" s="59"/>
      <c r="I255" s="58">
        <v>58837888.005397</v>
      </c>
      <c r="J255" s="59"/>
      <c r="K255" s="59"/>
      <c r="L255" s="59"/>
      <c r="M255" s="10">
        <v>39050815.44804226</v>
      </c>
      <c r="N255" s="10">
        <v>21114041.709436752</v>
      </c>
      <c r="O255" s="10">
        <v>7575734.284619857</v>
      </c>
      <c r="P255" s="1"/>
    </row>
    <row r="256" spans="2:16" ht="11.25" customHeight="1">
      <c r="B256" s="25">
        <v>43497</v>
      </c>
      <c r="C256" s="26">
        <v>51014</v>
      </c>
      <c r="D256" s="10">
        <v>247</v>
      </c>
      <c r="E256" s="27">
        <v>7517</v>
      </c>
      <c r="F256" s="166"/>
      <c r="G256" s="59"/>
      <c r="H256" s="59"/>
      <c r="I256" s="58">
        <v>56253768.402428</v>
      </c>
      <c r="J256" s="59"/>
      <c r="K256" s="59"/>
      <c r="L256" s="59"/>
      <c r="M256" s="10">
        <v>37272406.31069424</v>
      </c>
      <c r="N256" s="10">
        <v>20101237.39732134</v>
      </c>
      <c r="O256" s="10">
        <v>7181791.136701985</v>
      </c>
      <c r="P256" s="1"/>
    </row>
    <row r="257" spans="2:16" ht="11.25" customHeight="1">
      <c r="B257" s="25">
        <v>43497</v>
      </c>
      <c r="C257" s="26">
        <v>51044</v>
      </c>
      <c r="D257" s="10">
        <v>248</v>
      </c>
      <c r="E257" s="27">
        <v>7547</v>
      </c>
      <c r="F257" s="166"/>
      <c r="G257" s="59"/>
      <c r="H257" s="59"/>
      <c r="I257" s="58">
        <v>53694417.71154</v>
      </c>
      <c r="J257" s="59"/>
      <c r="K257" s="59"/>
      <c r="L257" s="59"/>
      <c r="M257" s="10">
        <v>35518245.79339415</v>
      </c>
      <c r="N257" s="10">
        <v>19108061.768965125</v>
      </c>
      <c r="O257" s="10">
        <v>6798963.316913843</v>
      </c>
      <c r="P257" s="1"/>
    </row>
    <row r="258" spans="2:16" ht="11.25" customHeight="1">
      <c r="B258" s="25">
        <v>43497</v>
      </c>
      <c r="C258" s="26">
        <v>51075</v>
      </c>
      <c r="D258" s="10">
        <v>249</v>
      </c>
      <c r="E258" s="27">
        <v>7578</v>
      </c>
      <c r="F258" s="166"/>
      <c r="G258" s="59"/>
      <c r="H258" s="59"/>
      <c r="I258" s="58">
        <v>51151498.992946</v>
      </c>
      <c r="J258" s="59"/>
      <c r="K258" s="59"/>
      <c r="L258" s="59"/>
      <c r="M258" s="10">
        <v>33778745.43496611</v>
      </c>
      <c r="N258" s="10">
        <v>18126031.76068291</v>
      </c>
      <c r="O258" s="10">
        <v>6422223.533828732</v>
      </c>
      <c r="P258" s="1"/>
    </row>
    <row r="259" spans="2:16" ht="11.25" customHeight="1">
      <c r="B259" s="25">
        <v>43497</v>
      </c>
      <c r="C259" s="26">
        <v>51105</v>
      </c>
      <c r="D259" s="10">
        <v>250</v>
      </c>
      <c r="E259" s="27">
        <v>7608</v>
      </c>
      <c r="F259" s="166"/>
      <c r="G259" s="59"/>
      <c r="H259" s="59"/>
      <c r="I259" s="58">
        <v>48637007.115982</v>
      </c>
      <c r="J259" s="59"/>
      <c r="K259" s="59"/>
      <c r="L259" s="59"/>
      <c r="M259" s="10">
        <v>32065539.658320043</v>
      </c>
      <c r="N259" s="10">
        <v>17164357.118890844</v>
      </c>
      <c r="O259" s="10">
        <v>6056563.937566742</v>
      </c>
      <c r="P259" s="1"/>
    </row>
    <row r="260" spans="2:16" ht="11.25" customHeight="1">
      <c r="B260" s="25">
        <v>43497</v>
      </c>
      <c r="C260" s="26">
        <v>51136</v>
      </c>
      <c r="D260" s="10">
        <v>251</v>
      </c>
      <c r="E260" s="27">
        <v>7639</v>
      </c>
      <c r="F260" s="166"/>
      <c r="G260" s="59"/>
      <c r="H260" s="59"/>
      <c r="I260" s="58">
        <v>46191714.665716</v>
      </c>
      <c r="J260" s="59"/>
      <c r="K260" s="59"/>
      <c r="L260" s="59"/>
      <c r="M260" s="10">
        <v>30401749.313521743</v>
      </c>
      <c r="N260" s="10">
        <v>16232359.588015433</v>
      </c>
      <c r="O260" s="10">
        <v>5703442.124663362</v>
      </c>
      <c r="P260" s="1"/>
    </row>
    <row r="261" spans="2:16" ht="11.25" customHeight="1">
      <c r="B261" s="25">
        <v>43497</v>
      </c>
      <c r="C261" s="26">
        <v>51167</v>
      </c>
      <c r="D261" s="10">
        <v>252</v>
      </c>
      <c r="E261" s="27">
        <v>7670</v>
      </c>
      <c r="F261" s="166"/>
      <c r="G261" s="59"/>
      <c r="H261" s="59"/>
      <c r="I261" s="58">
        <v>43766532.889566</v>
      </c>
      <c r="J261" s="59"/>
      <c r="K261" s="59"/>
      <c r="L261" s="59"/>
      <c r="M261" s="10">
        <v>28756724.233353246</v>
      </c>
      <c r="N261" s="10">
        <v>15314985.390852593</v>
      </c>
      <c r="O261" s="10">
        <v>5358319.312786654</v>
      </c>
      <c r="P261" s="1"/>
    </row>
    <row r="262" spans="2:16" ht="11.25" customHeight="1">
      <c r="B262" s="25">
        <v>43497</v>
      </c>
      <c r="C262" s="26">
        <v>51196</v>
      </c>
      <c r="D262" s="10">
        <v>253</v>
      </c>
      <c r="E262" s="27">
        <v>7699</v>
      </c>
      <c r="F262" s="166"/>
      <c r="G262" s="59"/>
      <c r="H262" s="59"/>
      <c r="I262" s="58">
        <v>41362628.685587</v>
      </c>
      <c r="J262" s="59"/>
      <c r="K262" s="59"/>
      <c r="L262" s="59"/>
      <c r="M262" s="10">
        <v>27134120.031505167</v>
      </c>
      <c r="N262" s="10">
        <v>14416450.917732196</v>
      </c>
      <c r="O262" s="10">
        <v>5023956.9429641</v>
      </c>
      <c r="P262" s="1"/>
    </row>
    <row r="263" spans="2:16" ht="11.25" customHeight="1">
      <c r="B263" s="25">
        <v>43497</v>
      </c>
      <c r="C263" s="26">
        <v>51227</v>
      </c>
      <c r="D263" s="10">
        <v>254</v>
      </c>
      <c r="E263" s="27">
        <v>7730</v>
      </c>
      <c r="F263" s="166"/>
      <c r="G263" s="59"/>
      <c r="H263" s="59"/>
      <c r="I263" s="58">
        <v>39007420.301938</v>
      </c>
      <c r="J263" s="59"/>
      <c r="K263" s="59"/>
      <c r="L263" s="59"/>
      <c r="M263" s="10">
        <v>25545688.925729223</v>
      </c>
      <c r="N263" s="10">
        <v>13537994.338856362</v>
      </c>
      <c r="O263" s="10">
        <v>4697842.999657138</v>
      </c>
      <c r="P263" s="1"/>
    </row>
    <row r="264" spans="2:16" ht="11.25" customHeight="1">
      <c r="B264" s="25">
        <v>43497</v>
      </c>
      <c r="C264" s="26">
        <v>51257</v>
      </c>
      <c r="D264" s="10">
        <v>255</v>
      </c>
      <c r="E264" s="27">
        <v>7760</v>
      </c>
      <c r="F264" s="166"/>
      <c r="G264" s="59"/>
      <c r="H264" s="59"/>
      <c r="I264" s="58">
        <v>36688810.805364</v>
      </c>
      <c r="J264" s="59"/>
      <c r="K264" s="59"/>
      <c r="L264" s="59"/>
      <c r="M264" s="10">
        <v>23987809.163491793</v>
      </c>
      <c r="N264" s="10">
        <v>12681103.909421531</v>
      </c>
      <c r="O264" s="10">
        <v>4382453.484734437</v>
      </c>
      <c r="P264" s="1"/>
    </row>
    <row r="265" spans="2:16" ht="11.25" customHeight="1">
      <c r="B265" s="25">
        <v>43497</v>
      </c>
      <c r="C265" s="26">
        <v>51288</v>
      </c>
      <c r="D265" s="10">
        <v>256</v>
      </c>
      <c r="E265" s="27">
        <v>7791</v>
      </c>
      <c r="F265" s="166"/>
      <c r="G265" s="59"/>
      <c r="H265" s="59"/>
      <c r="I265" s="58">
        <v>34448319.118928</v>
      </c>
      <c r="J265" s="59"/>
      <c r="K265" s="59"/>
      <c r="L265" s="59"/>
      <c r="M265" s="10">
        <v>22484734.545194164</v>
      </c>
      <c r="N265" s="10">
        <v>11856276.900562836</v>
      </c>
      <c r="O265" s="10">
        <v>4080047.3872277085</v>
      </c>
      <c r="P265" s="1"/>
    </row>
    <row r="266" spans="2:16" ht="11.25" customHeight="1">
      <c r="B266" s="25">
        <v>43497</v>
      </c>
      <c r="C266" s="26">
        <v>51318</v>
      </c>
      <c r="D266" s="10">
        <v>257</v>
      </c>
      <c r="E266" s="27">
        <v>7821</v>
      </c>
      <c r="F266" s="166"/>
      <c r="G266" s="59"/>
      <c r="H266" s="59"/>
      <c r="I266" s="58">
        <v>32319763.151249</v>
      </c>
      <c r="J266" s="59"/>
      <c r="K266" s="59"/>
      <c r="L266" s="59"/>
      <c r="M266" s="10">
        <v>21060780.353909936</v>
      </c>
      <c r="N266" s="10">
        <v>11078087.601846222</v>
      </c>
      <c r="O266" s="10">
        <v>3796625.428076707</v>
      </c>
      <c r="P266" s="1"/>
    </row>
    <row r="267" spans="2:16" ht="11.25" customHeight="1">
      <c r="B267" s="25">
        <v>43497</v>
      </c>
      <c r="C267" s="26">
        <v>51349</v>
      </c>
      <c r="D267" s="10">
        <v>258</v>
      </c>
      <c r="E267" s="27">
        <v>7852</v>
      </c>
      <c r="F267" s="166"/>
      <c r="G267" s="59"/>
      <c r="H267" s="59"/>
      <c r="I267" s="58">
        <v>30310193.329695</v>
      </c>
      <c r="J267" s="59"/>
      <c r="K267" s="59"/>
      <c r="L267" s="59"/>
      <c r="M267" s="10">
        <v>19717769.021187514</v>
      </c>
      <c r="N267" s="10">
        <v>10345278.915105922</v>
      </c>
      <c r="O267" s="10">
        <v>3530463.9450983754</v>
      </c>
      <c r="P267" s="1"/>
    </row>
    <row r="268" spans="2:16" ht="11.25" customHeight="1">
      <c r="B268" s="25">
        <v>43497</v>
      </c>
      <c r="C268" s="26">
        <v>51380</v>
      </c>
      <c r="D268" s="10">
        <v>259</v>
      </c>
      <c r="E268" s="27">
        <v>7883</v>
      </c>
      <c r="F268" s="166"/>
      <c r="G268" s="59"/>
      <c r="H268" s="59"/>
      <c r="I268" s="58">
        <v>28415262.932103</v>
      </c>
      <c r="J268" s="59"/>
      <c r="K268" s="59"/>
      <c r="L268" s="59"/>
      <c r="M268" s="10">
        <v>18453702.992342867</v>
      </c>
      <c r="N268" s="10">
        <v>9657440.663917629</v>
      </c>
      <c r="O268" s="10">
        <v>3281770.7861388656</v>
      </c>
      <c r="P268" s="1"/>
    </row>
    <row r="269" spans="2:16" ht="11.25" customHeight="1">
      <c r="B269" s="25">
        <v>43497</v>
      </c>
      <c r="C269" s="26">
        <v>51410</v>
      </c>
      <c r="D269" s="10">
        <v>260</v>
      </c>
      <c r="E269" s="27">
        <v>7913</v>
      </c>
      <c r="F269" s="166"/>
      <c r="G269" s="59"/>
      <c r="H269" s="59"/>
      <c r="I269" s="58">
        <v>26668027.743631</v>
      </c>
      <c r="J269" s="59"/>
      <c r="K269" s="59"/>
      <c r="L269" s="59"/>
      <c r="M269" s="10">
        <v>17290569.82716907</v>
      </c>
      <c r="N269" s="10">
        <v>9026462.773898264</v>
      </c>
      <c r="O269" s="10">
        <v>3054779.553266966</v>
      </c>
      <c r="P269" s="1"/>
    </row>
    <row r="270" spans="2:16" ht="11.25" customHeight="1">
      <c r="B270" s="25">
        <v>43497</v>
      </c>
      <c r="C270" s="26">
        <v>51441</v>
      </c>
      <c r="D270" s="10">
        <v>261</v>
      </c>
      <c r="E270" s="27">
        <v>7944</v>
      </c>
      <c r="F270" s="166"/>
      <c r="G270" s="59"/>
      <c r="H270" s="59"/>
      <c r="I270" s="58">
        <v>25015166.463097</v>
      </c>
      <c r="J270" s="59"/>
      <c r="K270" s="59"/>
      <c r="L270" s="59"/>
      <c r="M270" s="10">
        <v>16191406.792334095</v>
      </c>
      <c r="N270" s="10">
        <v>8431152.918692058</v>
      </c>
      <c r="O270" s="10">
        <v>2841226.5579836904</v>
      </c>
      <c r="P270" s="1"/>
    </row>
    <row r="271" spans="2:16" ht="11.25" customHeight="1">
      <c r="B271" s="25">
        <v>43497</v>
      </c>
      <c r="C271" s="26">
        <v>51471</v>
      </c>
      <c r="D271" s="10">
        <v>262</v>
      </c>
      <c r="E271" s="27">
        <v>7974</v>
      </c>
      <c r="F271" s="166"/>
      <c r="G271" s="59"/>
      <c r="H271" s="59"/>
      <c r="I271" s="58">
        <v>23409923.348383</v>
      </c>
      <c r="J271" s="59"/>
      <c r="K271" s="59"/>
      <c r="L271" s="59"/>
      <c r="M271" s="10">
        <v>15127520.109894847</v>
      </c>
      <c r="N271" s="10">
        <v>7857780.417127215</v>
      </c>
      <c r="O271" s="10">
        <v>2637150.2314701974</v>
      </c>
      <c r="P271" s="1"/>
    </row>
    <row r="272" spans="2:16" ht="11.25" customHeight="1">
      <c r="B272" s="25">
        <v>43497</v>
      </c>
      <c r="C272" s="26">
        <v>51502</v>
      </c>
      <c r="D272" s="10">
        <v>263</v>
      </c>
      <c r="E272" s="27">
        <v>8005</v>
      </c>
      <c r="F272" s="166"/>
      <c r="G272" s="59"/>
      <c r="H272" s="59"/>
      <c r="I272" s="58">
        <v>21821767.077557</v>
      </c>
      <c r="J272" s="59"/>
      <c r="K272" s="59"/>
      <c r="L272" s="59"/>
      <c r="M272" s="10">
        <v>14077334.88608818</v>
      </c>
      <c r="N272" s="10">
        <v>7293679.651142068</v>
      </c>
      <c r="O272" s="10">
        <v>2437464.43030377</v>
      </c>
      <c r="P272" s="1"/>
    </row>
    <row r="273" spans="2:16" ht="11.25" customHeight="1">
      <c r="B273" s="25">
        <v>43497</v>
      </c>
      <c r="C273" s="26">
        <v>51533</v>
      </c>
      <c r="D273" s="10">
        <v>264</v>
      </c>
      <c r="E273" s="27">
        <v>8036</v>
      </c>
      <c r="F273" s="166"/>
      <c r="G273" s="59"/>
      <c r="H273" s="59"/>
      <c r="I273" s="58">
        <v>20243888.917385</v>
      </c>
      <c r="J273" s="59"/>
      <c r="K273" s="59"/>
      <c r="L273" s="59"/>
      <c r="M273" s="10">
        <v>13037287.745779036</v>
      </c>
      <c r="N273" s="10">
        <v>6737636.645912993</v>
      </c>
      <c r="O273" s="10">
        <v>2242104.281544373</v>
      </c>
      <c r="P273" s="1"/>
    </row>
    <row r="274" spans="2:16" ht="11.25" customHeight="1">
      <c r="B274" s="25">
        <v>43497</v>
      </c>
      <c r="C274" s="26">
        <v>51561</v>
      </c>
      <c r="D274" s="10">
        <v>265</v>
      </c>
      <c r="E274" s="27">
        <v>8064</v>
      </c>
      <c r="F274" s="166"/>
      <c r="G274" s="59"/>
      <c r="H274" s="59"/>
      <c r="I274" s="58">
        <v>18677220.791415</v>
      </c>
      <c r="J274" s="59"/>
      <c r="K274" s="59"/>
      <c r="L274" s="59"/>
      <c r="M274" s="10">
        <v>12009908.016692227</v>
      </c>
      <c r="N274" s="10">
        <v>6192430.379628726</v>
      </c>
      <c r="O274" s="10">
        <v>2052789.254212779</v>
      </c>
      <c r="P274" s="1"/>
    </row>
    <row r="275" spans="2:16" ht="11.25" customHeight="1">
      <c r="B275" s="25">
        <v>43497</v>
      </c>
      <c r="C275" s="26">
        <v>51592</v>
      </c>
      <c r="D275" s="10">
        <v>266</v>
      </c>
      <c r="E275" s="27">
        <v>8095</v>
      </c>
      <c r="F275" s="166"/>
      <c r="G275" s="59"/>
      <c r="H275" s="59"/>
      <c r="I275" s="58">
        <v>17132376.018317</v>
      </c>
      <c r="J275" s="59"/>
      <c r="K275" s="59"/>
      <c r="L275" s="59"/>
      <c r="M275" s="10">
        <v>10997850.33039678</v>
      </c>
      <c r="N275" s="10">
        <v>5656181.66123663</v>
      </c>
      <c r="O275" s="10">
        <v>1867081.182824421</v>
      </c>
      <c r="P275" s="1"/>
    </row>
    <row r="276" spans="2:16" ht="11.25" customHeight="1">
      <c r="B276" s="25">
        <v>43497</v>
      </c>
      <c r="C276" s="26">
        <v>51622</v>
      </c>
      <c r="D276" s="10">
        <v>267</v>
      </c>
      <c r="E276" s="27">
        <v>8125</v>
      </c>
      <c r="F276" s="166"/>
      <c r="G276" s="59"/>
      <c r="H276" s="59"/>
      <c r="I276" s="58">
        <v>15625325.75533</v>
      </c>
      <c r="J276" s="59"/>
      <c r="K276" s="59"/>
      <c r="L276" s="59"/>
      <c r="M276" s="10">
        <v>10013959.901681751</v>
      </c>
      <c r="N276" s="10">
        <v>5137492.01227856</v>
      </c>
      <c r="O276" s="10">
        <v>1688912.2888143854</v>
      </c>
      <c r="P276" s="1"/>
    </row>
    <row r="277" spans="2:16" ht="11.25" customHeight="1">
      <c r="B277" s="25">
        <v>43497</v>
      </c>
      <c r="C277" s="26">
        <v>51653</v>
      </c>
      <c r="D277" s="10">
        <v>268</v>
      </c>
      <c r="E277" s="27">
        <v>8156</v>
      </c>
      <c r="F277" s="166"/>
      <c r="G277" s="59"/>
      <c r="H277" s="59"/>
      <c r="I277" s="58">
        <v>14174798.405894</v>
      </c>
      <c r="J277" s="59"/>
      <c r="K277" s="59"/>
      <c r="L277" s="59"/>
      <c r="M277" s="10">
        <v>9068938.106141316</v>
      </c>
      <c r="N277" s="10">
        <v>4640831.950226374</v>
      </c>
      <c r="O277" s="10">
        <v>1519177.0748034841</v>
      </c>
      <c r="P277" s="1"/>
    </row>
    <row r="278" spans="2:16" ht="11.25" customHeight="1">
      <c r="B278" s="25">
        <v>43497</v>
      </c>
      <c r="C278" s="26">
        <v>51683</v>
      </c>
      <c r="D278" s="10">
        <v>269</v>
      </c>
      <c r="E278" s="27">
        <v>8186</v>
      </c>
      <c r="F278" s="166"/>
      <c r="G278" s="59"/>
      <c r="H278" s="59"/>
      <c r="I278" s="58">
        <v>12894578.810724</v>
      </c>
      <c r="J278" s="59"/>
      <c r="K278" s="59"/>
      <c r="L278" s="59"/>
      <c r="M278" s="10">
        <v>8236321.071544213</v>
      </c>
      <c r="N278" s="10">
        <v>4204384.631343311</v>
      </c>
      <c r="O278" s="10">
        <v>1370664.2293086222</v>
      </c>
      <c r="P278" s="1"/>
    </row>
    <row r="279" spans="2:16" ht="11.25" customHeight="1">
      <c r="B279" s="25">
        <v>43497</v>
      </c>
      <c r="C279" s="26">
        <v>51714</v>
      </c>
      <c r="D279" s="10">
        <v>270</v>
      </c>
      <c r="E279" s="27">
        <v>8217</v>
      </c>
      <c r="F279" s="166"/>
      <c r="G279" s="59"/>
      <c r="H279" s="59"/>
      <c r="I279" s="58">
        <v>11726230.912374</v>
      </c>
      <c r="J279" s="59"/>
      <c r="K279" s="59"/>
      <c r="L279" s="59"/>
      <c r="M279" s="10">
        <v>7477343.43562606</v>
      </c>
      <c r="N279" s="10">
        <v>3807242.966133945</v>
      </c>
      <c r="O279" s="10">
        <v>1235935.6278219596</v>
      </c>
      <c r="P279" s="1"/>
    </row>
    <row r="280" spans="2:16" ht="11.25" customHeight="1">
      <c r="B280" s="25">
        <v>43497</v>
      </c>
      <c r="C280" s="26">
        <v>51745</v>
      </c>
      <c r="D280" s="10">
        <v>271</v>
      </c>
      <c r="E280" s="27">
        <v>8248</v>
      </c>
      <c r="F280" s="166"/>
      <c r="G280" s="59"/>
      <c r="H280" s="59"/>
      <c r="I280" s="58">
        <v>10669332.455818</v>
      </c>
      <c r="J280" s="59"/>
      <c r="K280" s="59"/>
      <c r="L280" s="59"/>
      <c r="M280" s="10">
        <v>6791862.940306431</v>
      </c>
      <c r="N280" s="10">
        <v>3449421.5385450344</v>
      </c>
      <c r="O280" s="10">
        <v>1115034.0996344613</v>
      </c>
      <c r="P280" s="1"/>
    </row>
    <row r="281" spans="2:16" ht="11.25" customHeight="1">
      <c r="B281" s="25">
        <v>43497</v>
      </c>
      <c r="C281" s="26">
        <v>51775</v>
      </c>
      <c r="D281" s="10">
        <v>272</v>
      </c>
      <c r="E281" s="27">
        <v>8278</v>
      </c>
      <c r="F281" s="166"/>
      <c r="G281" s="59"/>
      <c r="H281" s="59"/>
      <c r="I281" s="58">
        <v>9682431.519947</v>
      </c>
      <c r="J281" s="59"/>
      <c r="K281" s="59"/>
      <c r="L281" s="59"/>
      <c r="M281" s="10">
        <v>6153506.444752953</v>
      </c>
      <c r="N281" s="10">
        <v>3117523.8499283246</v>
      </c>
      <c r="O281" s="10">
        <v>1003616.3927433887</v>
      </c>
      <c r="P281" s="1"/>
    </row>
    <row r="282" spans="2:16" ht="11.25" customHeight="1">
      <c r="B282" s="25">
        <v>43497</v>
      </c>
      <c r="C282" s="26">
        <v>51806</v>
      </c>
      <c r="D282" s="10">
        <v>273</v>
      </c>
      <c r="E282" s="27">
        <v>8309</v>
      </c>
      <c r="F282" s="166"/>
      <c r="G282" s="59"/>
      <c r="H282" s="59"/>
      <c r="I282" s="58">
        <v>8768531.468083</v>
      </c>
      <c r="J282" s="59"/>
      <c r="K282" s="59"/>
      <c r="L282" s="59"/>
      <c r="M282" s="10">
        <v>5563240.944125484</v>
      </c>
      <c r="N282" s="10">
        <v>2811312.2654975313</v>
      </c>
      <c r="O282" s="10">
        <v>901205.1578521046</v>
      </c>
      <c r="P282" s="1"/>
    </row>
    <row r="283" spans="2:16" ht="11.25" customHeight="1">
      <c r="B283" s="25">
        <v>43497</v>
      </c>
      <c r="C283" s="26">
        <v>51836</v>
      </c>
      <c r="D283" s="10">
        <v>274</v>
      </c>
      <c r="E283" s="27">
        <v>8339</v>
      </c>
      <c r="F283" s="166"/>
      <c r="G283" s="59"/>
      <c r="H283" s="59"/>
      <c r="I283" s="58">
        <v>7919078.724735</v>
      </c>
      <c r="J283" s="59"/>
      <c r="K283" s="59"/>
      <c r="L283" s="59"/>
      <c r="M283" s="10">
        <v>5016054.257466468</v>
      </c>
      <c r="N283" s="10">
        <v>2528559.692107011</v>
      </c>
      <c r="O283" s="10">
        <v>807242.2333387913</v>
      </c>
      <c r="P283" s="1"/>
    </row>
    <row r="284" spans="2:16" ht="11.25" customHeight="1">
      <c r="B284" s="25">
        <v>43497</v>
      </c>
      <c r="C284" s="26">
        <v>51867</v>
      </c>
      <c r="D284" s="10">
        <v>275</v>
      </c>
      <c r="E284" s="27">
        <v>8370</v>
      </c>
      <c r="F284" s="166"/>
      <c r="G284" s="59"/>
      <c r="H284" s="59"/>
      <c r="I284" s="58">
        <v>7191819.573884</v>
      </c>
      <c r="J284" s="59"/>
      <c r="K284" s="59"/>
      <c r="L284" s="59"/>
      <c r="M284" s="10">
        <v>4547671.935807376</v>
      </c>
      <c r="N284" s="10">
        <v>2286621.094005146</v>
      </c>
      <c r="O284" s="10">
        <v>726911.4166593911</v>
      </c>
      <c r="P284" s="1"/>
    </row>
    <row r="285" spans="2:16" ht="11.25" customHeight="1">
      <c r="B285" s="25">
        <v>43497</v>
      </c>
      <c r="C285" s="26">
        <v>51898</v>
      </c>
      <c r="D285" s="10">
        <v>276</v>
      </c>
      <c r="E285" s="27">
        <v>8401</v>
      </c>
      <c r="F285" s="166"/>
      <c r="G285" s="59"/>
      <c r="H285" s="59"/>
      <c r="I285" s="58">
        <v>6558683.332499</v>
      </c>
      <c r="J285" s="59"/>
      <c r="K285" s="59"/>
      <c r="L285" s="59"/>
      <c r="M285" s="10">
        <v>4140280.698460433</v>
      </c>
      <c r="N285" s="10">
        <v>2076485.7580440436</v>
      </c>
      <c r="O285" s="10">
        <v>657313.9671505325</v>
      </c>
      <c r="P285" s="1"/>
    </row>
    <row r="286" spans="2:16" ht="11.25" customHeight="1">
      <c r="B286" s="25">
        <v>43497</v>
      </c>
      <c r="C286" s="26">
        <v>51926</v>
      </c>
      <c r="D286" s="10">
        <v>277</v>
      </c>
      <c r="E286" s="27">
        <v>8429</v>
      </c>
      <c r="F286" s="166"/>
      <c r="G286" s="59"/>
      <c r="H286" s="59"/>
      <c r="I286" s="58">
        <v>6007130.261534</v>
      </c>
      <c r="J286" s="59"/>
      <c r="K286" s="59"/>
      <c r="L286" s="59"/>
      <c r="M286" s="10">
        <v>3786293.6731653395</v>
      </c>
      <c r="N286" s="10">
        <v>1894587.1296068511</v>
      </c>
      <c r="O286" s="10">
        <v>597438.901574863</v>
      </c>
      <c r="P286" s="1"/>
    </row>
    <row r="287" spans="2:16" ht="11.25" customHeight="1">
      <c r="B287" s="25">
        <v>43497</v>
      </c>
      <c r="C287" s="26">
        <v>51957</v>
      </c>
      <c r="D287" s="10">
        <v>278</v>
      </c>
      <c r="E287" s="27">
        <v>8460</v>
      </c>
      <c r="F287" s="166"/>
      <c r="G287" s="59"/>
      <c r="H287" s="59"/>
      <c r="I287" s="58">
        <v>5513085.025745</v>
      </c>
      <c r="J287" s="59"/>
      <c r="K287" s="59"/>
      <c r="L287" s="59"/>
      <c r="M287" s="10">
        <v>3469003.3222232843</v>
      </c>
      <c r="N287" s="10">
        <v>1731406.7072841588</v>
      </c>
      <c r="O287" s="10">
        <v>543669.0751218641</v>
      </c>
      <c r="P287" s="1"/>
    </row>
    <row r="288" spans="2:16" ht="11.25" customHeight="1">
      <c r="B288" s="25">
        <v>43497</v>
      </c>
      <c r="C288" s="26">
        <v>51987</v>
      </c>
      <c r="D288" s="10">
        <v>279</v>
      </c>
      <c r="E288" s="27">
        <v>8490</v>
      </c>
      <c r="F288" s="166"/>
      <c r="G288" s="59"/>
      <c r="H288" s="59"/>
      <c r="I288" s="58">
        <v>5041441.452628</v>
      </c>
      <c r="J288" s="59"/>
      <c r="K288" s="59"/>
      <c r="L288" s="59"/>
      <c r="M288" s="10">
        <v>3167023.7022573627</v>
      </c>
      <c r="N288" s="10">
        <v>1576795.823031533</v>
      </c>
      <c r="O288" s="10">
        <v>493091.00358642</v>
      </c>
      <c r="P288" s="1"/>
    </row>
    <row r="289" spans="2:16" ht="11.25" customHeight="1">
      <c r="B289" s="25">
        <v>43497</v>
      </c>
      <c r="C289" s="26">
        <v>52018</v>
      </c>
      <c r="D289" s="10">
        <v>280</v>
      </c>
      <c r="E289" s="27">
        <v>8521</v>
      </c>
      <c r="F289" s="166"/>
      <c r="G289" s="59"/>
      <c r="H289" s="59"/>
      <c r="I289" s="58">
        <v>4590066.747499</v>
      </c>
      <c r="J289" s="59"/>
      <c r="K289" s="59"/>
      <c r="L289" s="59"/>
      <c r="M289" s="10">
        <v>2878580.411370339</v>
      </c>
      <c r="N289" s="10">
        <v>1429540.9672756994</v>
      </c>
      <c r="O289" s="10">
        <v>445148.4273516995</v>
      </c>
      <c r="P289" s="1"/>
    </row>
    <row r="290" spans="2:16" ht="11.25" customHeight="1">
      <c r="B290" s="25">
        <v>43497</v>
      </c>
      <c r="C290" s="26">
        <v>52048</v>
      </c>
      <c r="D290" s="10">
        <v>281</v>
      </c>
      <c r="E290" s="27">
        <v>8551</v>
      </c>
      <c r="F290" s="166"/>
      <c r="G290" s="59"/>
      <c r="H290" s="59"/>
      <c r="I290" s="58">
        <v>4180549.12322</v>
      </c>
      <c r="J290" s="59"/>
      <c r="K290" s="59"/>
      <c r="L290" s="59"/>
      <c r="M290" s="10">
        <v>2617455.1937325406</v>
      </c>
      <c r="N290" s="10">
        <v>1296663.4324817006</v>
      </c>
      <c r="O290" s="10">
        <v>402116.21360749763</v>
      </c>
      <c r="P290" s="1"/>
    </row>
    <row r="291" spans="2:16" ht="11.25" customHeight="1">
      <c r="B291" s="25">
        <v>43497</v>
      </c>
      <c r="C291" s="26">
        <v>52079</v>
      </c>
      <c r="D291" s="10">
        <v>282</v>
      </c>
      <c r="E291" s="27">
        <v>8582</v>
      </c>
      <c r="F291" s="166"/>
      <c r="G291" s="59"/>
      <c r="H291" s="59"/>
      <c r="I291" s="58">
        <v>3787985.039241</v>
      </c>
      <c r="J291" s="59"/>
      <c r="K291" s="59"/>
      <c r="L291" s="59"/>
      <c r="M291" s="10">
        <v>2367647.0365280337</v>
      </c>
      <c r="N291" s="10">
        <v>1169927.7961597575</v>
      </c>
      <c r="O291" s="10">
        <v>361276.73897582386</v>
      </c>
      <c r="P291" s="1"/>
    </row>
    <row r="292" spans="2:16" ht="11.25" customHeight="1">
      <c r="B292" s="25">
        <v>43497</v>
      </c>
      <c r="C292" s="26">
        <v>52110</v>
      </c>
      <c r="D292" s="10">
        <v>283</v>
      </c>
      <c r="E292" s="27">
        <v>8613</v>
      </c>
      <c r="F292" s="166"/>
      <c r="G292" s="59"/>
      <c r="H292" s="59"/>
      <c r="I292" s="58">
        <v>3419227.932842</v>
      </c>
      <c r="J292" s="59"/>
      <c r="K292" s="59"/>
      <c r="L292" s="59"/>
      <c r="M292" s="10">
        <v>2133533.8417127593</v>
      </c>
      <c r="N292" s="10">
        <v>1051564.0467196987</v>
      </c>
      <c r="O292" s="10">
        <v>323350.31570990465</v>
      </c>
      <c r="P292" s="1"/>
    </row>
    <row r="293" spans="2:16" ht="11.25" customHeight="1">
      <c r="B293" s="25">
        <v>43497</v>
      </c>
      <c r="C293" s="26">
        <v>52140</v>
      </c>
      <c r="D293" s="10">
        <v>284</v>
      </c>
      <c r="E293" s="27">
        <v>8643</v>
      </c>
      <c r="F293" s="166"/>
      <c r="G293" s="59"/>
      <c r="H293" s="59"/>
      <c r="I293" s="58">
        <v>3075343.575925</v>
      </c>
      <c r="J293" s="59"/>
      <c r="K293" s="59"/>
      <c r="L293" s="59"/>
      <c r="M293" s="10">
        <v>1915806.690435987</v>
      </c>
      <c r="N293" s="10">
        <v>941927.8675485787</v>
      </c>
      <c r="O293" s="10">
        <v>288450.4957558716</v>
      </c>
      <c r="P293" s="1"/>
    </row>
    <row r="294" spans="2:16" ht="11.25" customHeight="1">
      <c r="B294" s="25">
        <v>43497</v>
      </c>
      <c r="C294" s="26">
        <v>52171</v>
      </c>
      <c r="D294" s="10">
        <v>285</v>
      </c>
      <c r="E294" s="27">
        <v>8674</v>
      </c>
      <c r="F294" s="166"/>
      <c r="G294" s="59"/>
      <c r="H294" s="59"/>
      <c r="I294" s="58">
        <v>2762919.207903</v>
      </c>
      <c r="J294" s="59"/>
      <c r="K294" s="59"/>
      <c r="L294" s="59"/>
      <c r="M294" s="10">
        <v>1718260.5071165578</v>
      </c>
      <c r="N294" s="10">
        <v>842653.5632020287</v>
      </c>
      <c r="O294" s="10">
        <v>256956.3324103756</v>
      </c>
      <c r="P294" s="1"/>
    </row>
    <row r="295" spans="2:16" ht="11.25" customHeight="1">
      <c r="B295" s="25">
        <v>43497</v>
      </c>
      <c r="C295" s="26">
        <v>52201</v>
      </c>
      <c r="D295" s="10">
        <v>286</v>
      </c>
      <c r="E295" s="27">
        <v>8704</v>
      </c>
      <c r="F295" s="166"/>
      <c r="G295" s="59"/>
      <c r="H295" s="59"/>
      <c r="I295" s="58">
        <v>2472806.323616</v>
      </c>
      <c r="J295" s="59"/>
      <c r="K295" s="59"/>
      <c r="L295" s="59"/>
      <c r="M295" s="10">
        <v>1535314.9741355008</v>
      </c>
      <c r="N295" s="10">
        <v>751081.917328998</v>
      </c>
      <c r="O295" s="10">
        <v>228093.89059006423</v>
      </c>
      <c r="P295" s="1"/>
    </row>
    <row r="296" spans="2:16" ht="11.25" customHeight="1">
      <c r="B296" s="25">
        <v>43497</v>
      </c>
      <c r="C296" s="26">
        <v>52232</v>
      </c>
      <c r="D296" s="10">
        <v>287</v>
      </c>
      <c r="E296" s="27">
        <v>8735</v>
      </c>
      <c r="F296" s="166"/>
      <c r="G296" s="59"/>
      <c r="H296" s="59"/>
      <c r="I296" s="58">
        <v>2211005.403743</v>
      </c>
      <c r="J296" s="59"/>
      <c r="K296" s="59"/>
      <c r="L296" s="59"/>
      <c r="M296" s="10">
        <v>1370439.8102480797</v>
      </c>
      <c r="N296" s="10">
        <v>668719.3337414188</v>
      </c>
      <c r="O296" s="10">
        <v>202221.27573917288</v>
      </c>
      <c r="P296" s="1"/>
    </row>
    <row r="297" spans="2:16" ht="11.25" customHeight="1">
      <c r="B297" s="25">
        <v>43497</v>
      </c>
      <c r="C297" s="26">
        <v>52263</v>
      </c>
      <c r="D297" s="10">
        <v>288</v>
      </c>
      <c r="E297" s="27">
        <v>8766</v>
      </c>
      <c r="F297" s="166"/>
      <c r="G297" s="59"/>
      <c r="H297" s="59"/>
      <c r="I297" s="58">
        <v>1970169.684204</v>
      </c>
      <c r="J297" s="59"/>
      <c r="K297" s="59"/>
      <c r="L297" s="59"/>
      <c r="M297" s="10">
        <v>1219092.2580102512</v>
      </c>
      <c r="N297" s="10">
        <v>593354.9633967463</v>
      </c>
      <c r="O297" s="10">
        <v>178671.04006214114</v>
      </c>
      <c r="P297" s="1"/>
    </row>
    <row r="298" spans="2:16" ht="11.25" customHeight="1">
      <c r="B298" s="25">
        <v>43497</v>
      </c>
      <c r="C298" s="26">
        <v>52291</v>
      </c>
      <c r="D298" s="10">
        <v>289</v>
      </c>
      <c r="E298" s="27">
        <v>8794</v>
      </c>
      <c r="F298" s="166"/>
      <c r="G298" s="59"/>
      <c r="H298" s="59"/>
      <c r="I298" s="58">
        <v>1761801.625325</v>
      </c>
      <c r="J298" s="59"/>
      <c r="K298" s="59"/>
      <c r="L298" s="59"/>
      <c r="M298" s="10">
        <v>1088489.0649346798</v>
      </c>
      <c r="N298" s="10">
        <v>528570.8308289433</v>
      </c>
      <c r="O298" s="10">
        <v>158554.21436933623</v>
      </c>
      <c r="P298" s="1"/>
    </row>
    <row r="299" spans="2:16" ht="11.25" customHeight="1">
      <c r="B299" s="25">
        <v>43497</v>
      </c>
      <c r="C299" s="26">
        <v>52322</v>
      </c>
      <c r="D299" s="10">
        <v>290</v>
      </c>
      <c r="E299" s="27">
        <v>8825</v>
      </c>
      <c r="F299" s="166"/>
      <c r="G299" s="59"/>
      <c r="H299" s="59"/>
      <c r="I299" s="58">
        <v>1594924.745244</v>
      </c>
      <c r="J299" s="59"/>
      <c r="K299" s="59"/>
      <c r="L299" s="59"/>
      <c r="M299" s="10">
        <v>983716.6889815176</v>
      </c>
      <c r="N299" s="10">
        <v>476478.4405957091</v>
      </c>
      <c r="O299" s="10">
        <v>142322.79742569217</v>
      </c>
      <c r="P299" s="1"/>
    </row>
    <row r="300" spans="2:16" ht="11.25" customHeight="1">
      <c r="B300" s="25">
        <v>43497</v>
      </c>
      <c r="C300" s="26">
        <v>52352</v>
      </c>
      <c r="D300" s="10">
        <v>291</v>
      </c>
      <c r="E300" s="27">
        <v>8855</v>
      </c>
      <c r="F300" s="166"/>
      <c r="G300" s="59"/>
      <c r="H300" s="59"/>
      <c r="I300" s="58">
        <v>1458165.841751</v>
      </c>
      <c r="J300" s="59"/>
      <c r="K300" s="59"/>
      <c r="L300" s="59"/>
      <c r="M300" s="10">
        <v>897890.3912957131</v>
      </c>
      <c r="N300" s="10">
        <v>433836.71871334536</v>
      </c>
      <c r="O300" s="10">
        <v>129054.63499933029</v>
      </c>
      <c r="P300" s="1"/>
    </row>
    <row r="301" spans="2:16" ht="11.25" customHeight="1">
      <c r="B301" s="25">
        <v>43497</v>
      </c>
      <c r="C301" s="26">
        <v>52383</v>
      </c>
      <c r="D301" s="10">
        <v>292</v>
      </c>
      <c r="E301" s="27">
        <v>8886</v>
      </c>
      <c r="F301" s="166"/>
      <c r="G301" s="59"/>
      <c r="H301" s="59"/>
      <c r="I301" s="58">
        <v>1355379.616518</v>
      </c>
      <c r="J301" s="59"/>
      <c r="K301" s="59"/>
      <c r="L301" s="59"/>
      <c r="M301" s="10">
        <v>833182.4867552778</v>
      </c>
      <c r="N301" s="10">
        <v>401547.76056772895</v>
      </c>
      <c r="O301" s="10">
        <v>118943.61342276163</v>
      </c>
      <c r="P301" s="1"/>
    </row>
    <row r="302" spans="2:16" ht="11.25" customHeight="1">
      <c r="B302" s="25">
        <v>43497</v>
      </c>
      <c r="C302" s="26">
        <v>52413</v>
      </c>
      <c r="D302" s="10">
        <v>293</v>
      </c>
      <c r="E302" s="27">
        <v>8916</v>
      </c>
      <c r="F302" s="166"/>
      <c r="G302" s="59"/>
      <c r="H302" s="59"/>
      <c r="I302" s="58">
        <v>1278145.863032</v>
      </c>
      <c r="J302" s="59"/>
      <c r="K302" s="59"/>
      <c r="L302" s="59"/>
      <c r="M302" s="10">
        <v>784415.4908939288</v>
      </c>
      <c r="N302" s="10">
        <v>377114.30309695675</v>
      </c>
      <c r="O302" s="10">
        <v>111248.20381974276</v>
      </c>
      <c r="P302" s="1"/>
    </row>
    <row r="303" spans="2:16" ht="11.25" customHeight="1">
      <c r="B303" s="25">
        <v>43497</v>
      </c>
      <c r="C303" s="26">
        <v>52444</v>
      </c>
      <c r="D303" s="10">
        <v>294</v>
      </c>
      <c r="E303" s="27">
        <v>8947</v>
      </c>
      <c r="F303" s="166"/>
      <c r="G303" s="59"/>
      <c r="H303" s="59"/>
      <c r="I303" s="58">
        <v>1219270.207912</v>
      </c>
      <c r="J303" s="59"/>
      <c r="K303" s="59"/>
      <c r="L303" s="59"/>
      <c r="M303" s="10">
        <v>747013.5581726171</v>
      </c>
      <c r="N303" s="10">
        <v>358219.6621908133</v>
      </c>
      <c r="O303" s="10">
        <v>105226.7222911195</v>
      </c>
      <c r="P303" s="1"/>
    </row>
    <row r="304" spans="2:16" ht="11.25" customHeight="1">
      <c r="B304" s="25">
        <v>43497</v>
      </c>
      <c r="C304" s="26">
        <v>52475</v>
      </c>
      <c r="D304" s="10">
        <v>295</v>
      </c>
      <c r="E304" s="27">
        <v>8978</v>
      </c>
      <c r="F304" s="166"/>
      <c r="G304" s="59"/>
      <c r="H304" s="59"/>
      <c r="I304" s="58">
        <v>1177897.74</v>
      </c>
      <c r="J304" s="59"/>
      <c r="K304" s="59"/>
      <c r="L304" s="59"/>
      <c r="M304" s="10">
        <v>720441.7784008099</v>
      </c>
      <c r="N304" s="10">
        <v>344598.92493976123</v>
      </c>
      <c r="O304" s="10">
        <v>100796.8965033679</v>
      </c>
      <c r="P304" s="1"/>
    </row>
    <row r="305" spans="2:16" ht="11.25" customHeight="1">
      <c r="B305" s="25">
        <v>43497</v>
      </c>
      <c r="C305" s="26">
        <v>52505</v>
      </c>
      <c r="D305" s="10">
        <v>296</v>
      </c>
      <c r="E305" s="27">
        <v>9008</v>
      </c>
      <c r="F305" s="166"/>
      <c r="G305" s="59"/>
      <c r="H305" s="59"/>
      <c r="I305" s="58">
        <v>1145922.17</v>
      </c>
      <c r="J305" s="59"/>
      <c r="K305" s="59"/>
      <c r="L305" s="59"/>
      <c r="M305" s="10">
        <v>699734.0104075393</v>
      </c>
      <c r="N305" s="10">
        <v>333870.2936692049</v>
      </c>
      <c r="O305" s="10">
        <v>97258.39646610695</v>
      </c>
      <c r="P305" s="1"/>
    </row>
    <row r="306" spans="2:16" ht="11.25" customHeight="1">
      <c r="B306" s="25">
        <v>43497</v>
      </c>
      <c r="C306" s="26">
        <v>52536</v>
      </c>
      <c r="D306" s="10">
        <v>297</v>
      </c>
      <c r="E306" s="27">
        <v>9039</v>
      </c>
      <c r="F306" s="166"/>
      <c r="G306" s="59"/>
      <c r="H306" s="59"/>
      <c r="I306" s="58">
        <v>1113876.26</v>
      </c>
      <c r="J306" s="59"/>
      <c r="K306" s="59"/>
      <c r="L306" s="59"/>
      <c r="M306" s="10">
        <v>679012.2172288003</v>
      </c>
      <c r="N306" s="10">
        <v>323159.1649744971</v>
      </c>
      <c r="O306" s="10">
        <v>93739.4546588159</v>
      </c>
      <c r="P306" s="1"/>
    </row>
    <row r="307" spans="2:16" ht="11.25" customHeight="1">
      <c r="B307" s="25">
        <v>43497</v>
      </c>
      <c r="C307" s="26">
        <v>52566</v>
      </c>
      <c r="D307" s="10">
        <v>298</v>
      </c>
      <c r="E307" s="27">
        <v>9069</v>
      </c>
      <c r="F307" s="166"/>
      <c r="G307" s="59"/>
      <c r="H307" s="59"/>
      <c r="I307" s="58">
        <v>1081759.81</v>
      </c>
      <c r="J307" s="59"/>
      <c r="K307" s="59"/>
      <c r="L307" s="59"/>
      <c r="M307" s="10">
        <v>658351.8240948608</v>
      </c>
      <c r="N307" s="10">
        <v>312555.17886401433</v>
      </c>
      <c r="O307" s="10">
        <v>90291.88673838803</v>
      </c>
      <c r="P307" s="1"/>
    </row>
    <row r="308" spans="2:16" ht="11.25" customHeight="1">
      <c r="B308" s="25">
        <v>43497</v>
      </c>
      <c r="C308" s="26">
        <v>52597</v>
      </c>
      <c r="D308" s="10">
        <v>299</v>
      </c>
      <c r="E308" s="27">
        <v>9100</v>
      </c>
      <c r="F308" s="166"/>
      <c r="G308" s="59"/>
      <c r="H308" s="59"/>
      <c r="I308" s="58">
        <v>1049572.74</v>
      </c>
      <c r="J308" s="59"/>
      <c r="K308" s="59"/>
      <c r="L308" s="59"/>
      <c r="M308" s="10">
        <v>637679.5981169587</v>
      </c>
      <c r="N308" s="10">
        <v>301971.0238018175</v>
      </c>
      <c r="O308" s="10">
        <v>86864.81914967803</v>
      </c>
      <c r="P308" s="1"/>
    </row>
    <row r="309" spans="2:16" ht="11.25" customHeight="1">
      <c r="B309" s="25">
        <v>43497</v>
      </c>
      <c r="C309" s="26">
        <v>52628</v>
      </c>
      <c r="D309" s="10">
        <v>300</v>
      </c>
      <c r="E309" s="27">
        <v>9131</v>
      </c>
      <c r="F309" s="166"/>
      <c r="G309" s="59"/>
      <c r="H309" s="59"/>
      <c r="I309" s="58">
        <v>1017314.76</v>
      </c>
      <c r="J309" s="59"/>
      <c r="K309" s="59"/>
      <c r="L309" s="59"/>
      <c r="M309" s="10">
        <v>617032.5924410877</v>
      </c>
      <c r="N309" s="10">
        <v>291450.5951500044</v>
      </c>
      <c r="O309" s="10">
        <v>83483.41659697038</v>
      </c>
      <c r="P309" s="1"/>
    </row>
    <row r="310" spans="2:16" ht="11.25" customHeight="1">
      <c r="B310" s="25">
        <v>43497</v>
      </c>
      <c r="C310" s="26">
        <v>52657</v>
      </c>
      <c r="D310" s="10">
        <v>301</v>
      </c>
      <c r="E310" s="27">
        <v>9160</v>
      </c>
      <c r="F310" s="166"/>
      <c r="G310" s="59"/>
      <c r="H310" s="59"/>
      <c r="I310" s="58">
        <v>984985.87</v>
      </c>
      <c r="J310" s="59"/>
      <c r="K310" s="59"/>
      <c r="L310" s="59"/>
      <c r="M310" s="10">
        <v>596476.1746520973</v>
      </c>
      <c r="N310" s="10">
        <v>281070.57667256385</v>
      </c>
      <c r="O310" s="10">
        <v>80191.10538756652</v>
      </c>
      <c r="P310" s="1"/>
    </row>
    <row r="311" spans="2:16" ht="11.25" customHeight="1">
      <c r="B311" s="25">
        <v>43497</v>
      </c>
      <c r="C311" s="26">
        <v>52688</v>
      </c>
      <c r="D311" s="10">
        <v>302</v>
      </c>
      <c r="E311" s="27">
        <v>9191</v>
      </c>
      <c r="F311" s="166"/>
      <c r="G311" s="59"/>
      <c r="H311" s="59"/>
      <c r="I311" s="58">
        <v>953023.75</v>
      </c>
      <c r="J311" s="59"/>
      <c r="K311" s="59"/>
      <c r="L311" s="59"/>
      <c r="M311" s="10">
        <v>576142.0896081781</v>
      </c>
      <c r="N311" s="10">
        <v>270798.3288547165</v>
      </c>
      <c r="O311" s="10">
        <v>76933.13227695663</v>
      </c>
      <c r="P311" s="1"/>
    </row>
    <row r="312" spans="2:16" ht="11.25" customHeight="1">
      <c r="B312" s="25">
        <v>43497</v>
      </c>
      <c r="C312" s="26">
        <v>52718</v>
      </c>
      <c r="D312" s="10">
        <v>303</v>
      </c>
      <c r="E312" s="27">
        <v>9221</v>
      </c>
      <c r="F312" s="166"/>
      <c r="G312" s="59"/>
      <c r="H312" s="59"/>
      <c r="I312" s="58">
        <v>920991.17</v>
      </c>
      <c r="J312" s="59"/>
      <c r="K312" s="59"/>
      <c r="L312" s="59"/>
      <c r="M312" s="10">
        <v>555863.1786110534</v>
      </c>
      <c r="N312" s="10">
        <v>260623.78658066675</v>
      </c>
      <c r="O312" s="10">
        <v>73739.05517475455</v>
      </c>
      <c r="P312" s="1"/>
    </row>
    <row r="313" spans="2:16" ht="11.25" customHeight="1">
      <c r="B313" s="25">
        <v>43497</v>
      </c>
      <c r="C313" s="26">
        <v>52749</v>
      </c>
      <c r="D313" s="10">
        <v>304</v>
      </c>
      <c r="E313" s="27">
        <v>9252</v>
      </c>
      <c r="F313" s="166"/>
      <c r="G313" s="59"/>
      <c r="H313" s="59"/>
      <c r="I313" s="58">
        <v>890755.43</v>
      </c>
      <c r="J313" s="59"/>
      <c r="K313" s="59"/>
      <c r="L313" s="59"/>
      <c r="M313" s="10">
        <v>536702.5980827787</v>
      </c>
      <c r="N313" s="10">
        <v>251000.12300120745</v>
      </c>
      <c r="O313" s="10">
        <v>70715.41138348024</v>
      </c>
      <c r="P313" s="1"/>
    </row>
    <row r="314" spans="2:16" ht="11.25" customHeight="1">
      <c r="B314" s="25">
        <v>43497</v>
      </c>
      <c r="C314" s="26">
        <v>52779</v>
      </c>
      <c r="D314" s="10">
        <v>305</v>
      </c>
      <c r="E314" s="27">
        <v>9282</v>
      </c>
      <c r="F314" s="166"/>
      <c r="G314" s="59"/>
      <c r="H314" s="59"/>
      <c r="I314" s="58">
        <v>860453.44</v>
      </c>
      <c r="J314" s="59"/>
      <c r="K314" s="59"/>
      <c r="L314" s="59"/>
      <c r="M314" s="10">
        <v>517593.90635175357</v>
      </c>
      <c r="N314" s="10">
        <v>241467.76297428276</v>
      </c>
      <c r="O314" s="10">
        <v>67750.94856744852</v>
      </c>
      <c r="P314" s="1"/>
    </row>
    <row r="315" spans="2:16" ht="11.25" customHeight="1">
      <c r="B315" s="25">
        <v>43497</v>
      </c>
      <c r="C315" s="26">
        <v>52810</v>
      </c>
      <c r="D315" s="10">
        <v>306</v>
      </c>
      <c r="E315" s="27">
        <v>9313</v>
      </c>
      <c r="F315" s="166"/>
      <c r="G315" s="59"/>
      <c r="H315" s="59"/>
      <c r="I315" s="58">
        <v>830084.83</v>
      </c>
      <c r="J315" s="59"/>
      <c r="K315" s="59"/>
      <c r="L315" s="59"/>
      <c r="M315" s="10">
        <v>498479.19361115294</v>
      </c>
      <c r="N315" s="10">
        <v>231958.94912890033</v>
      </c>
      <c r="O315" s="10">
        <v>64807.30674605939</v>
      </c>
      <c r="P315" s="1"/>
    </row>
    <row r="316" spans="2:16" ht="11.25" customHeight="1">
      <c r="B316" s="25">
        <v>43497</v>
      </c>
      <c r="C316" s="26">
        <v>52841</v>
      </c>
      <c r="D316" s="10">
        <v>307</v>
      </c>
      <c r="E316" s="27">
        <v>9344</v>
      </c>
      <c r="F316" s="166"/>
      <c r="G316" s="59"/>
      <c r="H316" s="59"/>
      <c r="I316" s="58">
        <v>800720.37</v>
      </c>
      <c r="J316" s="59"/>
      <c r="K316" s="59"/>
      <c r="L316" s="59"/>
      <c r="M316" s="10">
        <v>480029.8172208589</v>
      </c>
      <c r="N316" s="10">
        <v>222805.75498595877</v>
      </c>
      <c r="O316" s="10">
        <v>61986.32154917855</v>
      </c>
      <c r="P316" s="1"/>
    </row>
    <row r="317" spans="2:16" ht="11.25" customHeight="1">
      <c r="B317" s="25">
        <v>43497</v>
      </c>
      <c r="C317" s="26">
        <v>52871</v>
      </c>
      <c r="D317" s="10">
        <v>308</v>
      </c>
      <c r="E317" s="27">
        <v>9374</v>
      </c>
      <c r="F317" s="166"/>
      <c r="G317" s="59"/>
      <c r="H317" s="59"/>
      <c r="I317" s="58">
        <v>771292.13</v>
      </c>
      <c r="J317" s="59"/>
      <c r="K317" s="59"/>
      <c r="L317" s="59"/>
      <c r="M317" s="10">
        <v>461628.6962008424</v>
      </c>
      <c r="N317" s="10">
        <v>213737.51463326547</v>
      </c>
      <c r="O317" s="10">
        <v>59219.71309500651</v>
      </c>
      <c r="P317" s="1"/>
    </row>
    <row r="318" spans="2:16" ht="11.25" customHeight="1">
      <c r="B318" s="25">
        <v>43497</v>
      </c>
      <c r="C318" s="26">
        <v>52902</v>
      </c>
      <c r="D318" s="10">
        <v>309</v>
      </c>
      <c r="E318" s="27">
        <v>9405</v>
      </c>
      <c r="F318" s="166"/>
      <c r="G318" s="59"/>
      <c r="H318" s="59"/>
      <c r="I318" s="58">
        <v>742539.92</v>
      </c>
      <c r="J318" s="59"/>
      <c r="K318" s="59"/>
      <c r="L318" s="59"/>
      <c r="M318" s="10">
        <v>443666.343051704</v>
      </c>
      <c r="N318" s="10">
        <v>204898.38432676712</v>
      </c>
      <c r="O318" s="10">
        <v>56530.22283851285</v>
      </c>
      <c r="P318" s="1"/>
    </row>
    <row r="319" spans="2:16" ht="11.25" customHeight="1">
      <c r="B319" s="25">
        <v>43497</v>
      </c>
      <c r="C319" s="26">
        <v>52932</v>
      </c>
      <c r="D319" s="10">
        <v>310</v>
      </c>
      <c r="E319" s="27">
        <v>9435</v>
      </c>
      <c r="F319" s="166"/>
      <c r="G319" s="59"/>
      <c r="H319" s="59"/>
      <c r="I319" s="58">
        <v>715776.69</v>
      </c>
      <c r="J319" s="59"/>
      <c r="K319" s="59"/>
      <c r="L319" s="59"/>
      <c r="M319" s="10">
        <v>426973.3692406266</v>
      </c>
      <c r="N319" s="10">
        <v>196703.734707079</v>
      </c>
      <c r="O319" s="10">
        <v>54046.90793675172</v>
      </c>
      <c r="P319" s="1"/>
    </row>
    <row r="320" spans="2:16" ht="11.25" customHeight="1">
      <c r="B320" s="25">
        <v>43497</v>
      </c>
      <c r="C320" s="26">
        <v>52963</v>
      </c>
      <c r="D320" s="10">
        <v>311</v>
      </c>
      <c r="E320" s="27">
        <v>9466</v>
      </c>
      <c r="F320" s="166"/>
      <c r="G320" s="59"/>
      <c r="H320" s="59"/>
      <c r="I320" s="58">
        <v>688953.01</v>
      </c>
      <c r="J320" s="59"/>
      <c r="K320" s="59"/>
      <c r="L320" s="59"/>
      <c r="M320" s="10">
        <v>410275.5330273488</v>
      </c>
      <c r="N320" s="10">
        <v>188530.46057229183</v>
      </c>
      <c r="O320" s="10">
        <v>51581.78833992019</v>
      </c>
      <c r="P320" s="1"/>
    </row>
    <row r="321" spans="2:16" ht="11.25" customHeight="1">
      <c r="B321" s="25">
        <v>43497</v>
      </c>
      <c r="C321" s="26">
        <v>52994</v>
      </c>
      <c r="D321" s="10">
        <v>312</v>
      </c>
      <c r="E321" s="27">
        <v>9497</v>
      </c>
      <c r="F321" s="166"/>
      <c r="G321" s="59"/>
      <c r="H321" s="59"/>
      <c r="I321" s="58">
        <v>662068.73</v>
      </c>
      <c r="J321" s="59"/>
      <c r="K321" s="59"/>
      <c r="L321" s="59"/>
      <c r="M321" s="10">
        <v>393597.083639763</v>
      </c>
      <c r="N321" s="10">
        <v>180406.37282287315</v>
      </c>
      <c r="O321" s="10">
        <v>49149.98175773347</v>
      </c>
      <c r="P321" s="1"/>
    </row>
    <row r="322" spans="2:16" ht="11.25" customHeight="1">
      <c r="B322" s="25">
        <v>43497</v>
      </c>
      <c r="C322" s="26">
        <v>53022</v>
      </c>
      <c r="D322" s="10">
        <v>313</v>
      </c>
      <c r="E322" s="27">
        <v>9525</v>
      </c>
      <c r="F322" s="166"/>
      <c r="G322" s="59"/>
      <c r="H322" s="59"/>
      <c r="I322" s="58">
        <v>635123.76</v>
      </c>
      <c r="J322" s="59"/>
      <c r="K322" s="59"/>
      <c r="L322" s="59"/>
      <c r="M322" s="10">
        <v>376999.93782218656</v>
      </c>
      <c r="N322" s="10">
        <v>172402.03891867088</v>
      </c>
      <c r="O322" s="10">
        <v>46789.55287637859</v>
      </c>
      <c r="P322" s="1"/>
    </row>
    <row r="323" spans="2:16" ht="11.25" customHeight="1">
      <c r="B323" s="25">
        <v>43497</v>
      </c>
      <c r="C323" s="26">
        <v>53053</v>
      </c>
      <c r="D323" s="10">
        <v>314</v>
      </c>
      <c r="E323" s="27">
        <v>9556</v>
      </c>
      <c r="F323" s="166"/>
      <c r="G323" s="59"/>
      <c r="H323" s="59"/>
      <c r="I323" s="58">
        <v>610865.6</v>
      </c>
      <c r="J323" s="59"/>
      <c r="K323" s="59"/>
      <c r="L323" s="59"/>
      <c r="M323" s="10">
        <v>361985.6603412982</v>
      </c>
      <c r="N323" s="10">
        <v>165115.0189825</v>
      </c>
      <c r="O323" s="10">
        <v>44622.06820837164</v>
      </c>
      <c r="P323" s="1"/>
    </row>
    <row r="324" spans="2:16" ht="11.25" customHeight="1">
      <c r="B324" s="25">
        <v>43497</v>
      </c>
      <c r="C324" s="26">
        <v>53083</v>
      </c>
      <c r="D324" s="10">
        <v>315</v>
      </c>
      <c r="E324" s="27">
        <v>9586</v>
      </c>
      <c r="F324" s="166"/>
      <c r="G324" s="59"/>
      <c r="H324" s="59"/>
      <c r="I324" s="58">
        <v>587690.5</v>
      </c>
      <c r="J324" s="59"/>
      <c r="K324" s="59"/>
      <c r="L324" s="59"/>
      <c r="M324" s="10">
        <v>347680.9762301112</v>
      </c>
      <c r="N324" s="10">
        <v>158199.7918450806</v>
      </c>
      <c r="O324" s="10">
        <v>42577.98534061317</v>
      </c>
      <c r="P324" s="1"/>
    </row>
    <row r="325" spans="2:16" ht="11.25" customHeight="1">
      <c r="B325" s="25">
        <v>43497</v>
      </c>
      <c r="C325" s="26">
        <v>53114</v>
      </c>
      <c r="D325" s="10">
        <v>316</v>
      </c>
      <c r="E325" s="27">
        <v>9617</v>
      </c>
      <c r="F325" s="166"/>
      <c r="G325" s="59"/>
      <c r="H325" s="59"/>
      <c r="I325" s="58">
        <v>567468.52</v>
      </c>
      <c r="J325" s="59"/>
      <c r="K325" s="59"/>
      <c r="L325" s="59"/>
      <c r="M325" s="10">
        <v>335148.13833087083</v>
      </c>
      <c r="N325" s="10">
        <v>152109.34055921563</v>
      </c>
      <c r="O325" s="10">
        <v>40765.399568732035</v>
      </c>
      <c r="P325" s="1"/>
    </row>
    <row r="326" spans="2:16" ht="11.25" customHeight="1">
      <c r="B326" s="25">
        <v>43497</v>
      </c>
      <c r="C326" s="26">
        <v>53144</v>
      </c>
      <c r="D326" s="10">
        <v>317</v>
      </c>
      <c r="E326" s="27">
        <v>9647</v>
      </c>
      <c r="F326" s="166"/>
      <c r="G326" s="59"/>
      <c r="H326" s="59"/>
      <c r="I326" s="58">
        <v>549220.42</v>
      </c>
      <c r="J326" s="59"/>
      <c r="K326" s="59"/>
      <c r="L326" s="59"/>
      <c r="M326" s="10">
        <v>323838.3464941836</v>
      </c>
      <c r="N326" s="10">
        <v>146614.56387633062</v>
      </c>
      <c r="O326" s="10">
        <v>39131.72710990238</v>
      </c>
      <c r="P326" s="1"/>
    </row>
    <row r="327" spans="2:16" ht="11.25" customHeight="1">
      <c r="B327" s="25">
        <v>43497</v>
      </c>
      <c r="C327" s="26">
        <v>53175</v>
      </c>
      <c r="D327" s="10">
        <v>318</v>
      </c>
      <c r="E327" s="27">
        <v>9678</v>
      </c>
      <c r="F327" s="166"/>
      <c r="G327" s="59"/>
      <c r="H327" s="59"/>
      <c r="I327" s="58">
        <v>534283.69</v>
      </c>
      <c r="J327" s="59"/>
      <c r="K327" s="59"/>
      <c r="L327" s="59"/>
      <c r="M327" s="10">
        <v>314496.8451486807</v>
      </c>
      <c r="N327" s="10">
        <v>142023.17771692557</v>
      </c>
      <c r="O327" s="10">
        <v>37745.72300913488</v>
      </c>
      <c r="P327" s="1"/>
    </row>
    <row r="328" spans="2:16" ht="11.25" customHeight="1">
      <c r="B328" s="25">
        <v>43497</v>
      </c>
      <c r="C328" s="26">
        <v>53206</v>
      </c>
      <c r="D328" s="10">
        <v>319</v>
      </c>
      <c r="E328" s="27">
        <v>9709</v>
      </c>
      <c r="F328" s="166"/>
      <c r="G328" s="59"/>
      <c r="H328" s="59"/>
      <c r="I328" s="58">
        <v>520721.91</v>
      </c>
      <c r="J328" s="59"/>
      <c r="K328" s="59"/>
      <c r="L328" s="59"/>
      <c r="M328" s="10">
        <v>305994.06779760064</v>
      </c>
      <c r="N328" s="10">
        <v>137831.99185136872</v>
      </c>
      <c r="O328" s="10">
        <v>36476.6692170054</v>
      </c>
      <c r="P328" s="1"/>
    </row>
    <row r="329" spans="2:16" ht="11.25" customHeight="1">
      <c r="B329" s="25">
        <v>43497</v>
      </c>
      <c r="C329" s="26">
        <v>53236</v>
      </c>
      <c r="D329" s="10">
        <v>320</v>
      </c>
      <c r="E329" s="27">
        <v>9739</v>
      </c>
      <c r="F329" s="166"/>
      <c r="G329" s="59"/>
      <c r="H329" s="59"/>
      <c r="I329" s="58">
        <v>507622.12</v>
      </c>
      <c r="J329" s="59"/>
      <c r="K329" s="59"/>
      <c r="L329" s="59"/>
      <c r="M329" s="10">
        <v>297806.55615068856</v>
      </c>
      <c r="N329" s="10">
        <v>133813.84411526786</v>
      </c>
      <c r="O329" s="10">
        <v>35268.11701127519</v>
      </c>
      <c r="P329" s="1"/>
    </row>
    <row r="330" spans="2:16" ht="11.25" customHeight="1">
      <c r="B330" s="25">
        <v>43497</v>
      </c>
      <c r="C330" s="26">
        <v>53267</v>
      </c>
      <c r="D330" s="10">
        <v>321</v>
      </c>
      <c r="E330" s="27">
        <v>9770</v>
      </c>
      <c r="F330" s="166"/>
      <c r="G330" s="59"/>
      <c r="H330" s="59"/>
      <c r="I330" s="58">
        <v>495794.29</v>
      </c>
      <c r="J330" s="59"/>
      <c r="K330" s="59"/>
      <c r="L330" s="59"/>
      <c r="M330" s="10">
        <v>290374.1929088621</v>
      </c>
      <c r="N330" s="10">
        <v>130142.4268827326</v>
      </c>
      <c r="O330" s="10">
        <v>34155.19323546166</v>
      </c>
      <c r="P330" s="1"/>
    </row>
    <row r="331" spans="2:16" ht="11.25" customHeight="1">
      <c r="B331" s="25">
        <v>43497</v>
      </c>
      <c r="C331" s="26">
        <v>53297</v>
      </c>
      <c r="D331" s="10">
        <v>322</v>
      </c>
      <c r="E331" s="27">
        <v>9800</v>
      </c>
      <c r="F331" s="166"/>
      <c r="G331" s="59"/>
      <c r="H331" s="59"/>
      <c r="I331" s="58">
        <v>484633.07</v>
      </c>
      <c r="J331" s="59"/>
      <c r="K331" s="59"/>
      <c r="L331" s="59"/>
      <c r="M331" s="10">
        <v>283371.45569242176</v>
      </c>
      <c r="N331" s="10">
        <v>126691.28873954622</v>
      </c>
      <c r="O331" s="10">
        <v>33113.1642216134</v>
      </c>
      <c r="P331" s="1"/>
    </row>
    <row r="332" spans="2:16" ht="11.25" customHeight="1">
      <c r="B332" s="25">
        <v>43497</v>
      </c>
      <c r="C332" s="26">
        <v>53328</v>
      </c>
      <c r="D332" s="10">
        <v>323</v>
      </c>
      <c r="E332" s="27">
        <v>9831</v>
      </c>
      <c r="F332" s="166"/>
      <c r="G332" s="59"/>
      <c r="H332" s="59"/>
      <c r="I332" s="58">
        <v>473445.93</v>
      </c>
      <c r="J332" s="59"/>
      <c r="K332" s="59"/>
      <c r="L332" s="59"/>
      <c r="M332" s="10">
        <v>276360.66041838063</v>
      </c>
      <c r="N332" s="10">
        <v>123242.63280750423</v>
      </c>
      <c r="O332" s="10">
        <v>32075.35827813544</v>
      </c>
      <c r="P332" s="1"/>
    </row>
    <row r="333" spans="2:16" ht="11.25" customHeight="1">
      <c r="B333" s="25">
        <v>43497</v>
      </c>
      <c r="C333" s="26">
        <v>53359</v>
      </c>
      <c r="D333" s="10">
        <v>324</v>
      </c>
      <c r="E333" s="27">
        <v>9862</v>
      </c>
      <c r="F333" s="166"/>
      <c r="G333" s="59"/>
      <c r="H333" s="59"/>
      <c r="I333" s="58">
        <v>463035</v>
      </c>
      <c r="J333" s="59"/>
      <c r="K333" s="59"/>
      <c r="L333" s="59"/>
      <c r="M333" s="10">
        <v>269825.15377532935</v>
      </c>
      <c r="N333" s="10">
        <v>120022.11396034062</v>
      </c>
      <c r="O333" s="10">
        <v>31104.873534815197</v>
      </c>
      <c r="P333" s="1"/>
    </row>
    <row r="334" spans="2:16" ht="11.25" customHeight="1">
      <c r="B334" s="25">
        <v>43497</v>
      </c>
      <c r="C334" s="26">
        <v>53387</v>
      </c>
      <c r="D334" s="10">
        <v>325</v>
      </c>
      <c r="E334" s="27">
        <v>9890</v>
      </c>
      <c r="F334" s="166"/>
      <c r="G334" s="59"/>
      <c r="H334" s="59"/>
      <c r="I334" s="58">
        <v>453062.66</v>
      </c>
      <c r="J334" s="59"/>
      <c r="K334" s="59"/>
      <c r="L334" s="59"/>
      <c r="M334" s="10">
        <v>263609.46936826716</v>
      </c>
      <c r="N334" s="10">
        <v>116987.90441188241</v>
      </c>
      <c r="O334" s="10">
        <v>30202.51724612679</v>
      </c>
      <c r="P334" s="1"/>
    </row>
    <row r="335" spans="2:16" ht="11.25" customHeight="1">
      <c r="B335" s="25">
        <v>43497</v>
      </c>
      <c r="C335" s="26">
        <v>53418</v>
      </c>
      <c r="D335" s="10">
        <v>326</v>
      </c>
      <c r="E335" s="27">
        <v>9921</v>
      </c>
      <c r="F335" s="166"/>
      <c r="G335" s="59"/>
      <c r="H335" s="59"/>
      <c r="I335" s="58">
        <v>443518.66</v>
      </c>
      <c r="J335" s="59"/>
      <c r="K335" s="59"/>
      <c r="L335" s="59"/>
      <c r="M335" s="10">
        <v>257618.71637526303</v>
      </c>
      <c r="N335" s="10">
        <v>114038.49036713666</v>
      </c>
      <c r="O335" s="10">
        <v>29316.374336001983</v>
      </c>
      <c r="P335" s="1"/>
    </row>
    <row r="336" spans="2:16" ht="11.25" customHeight="1">
      <c r="B336" s="25">
        <v>43497</v>
      </c>
      <c r="C336" s="26">
        <v>53448</v>
      </c>
      <c r="D336" s="10">
        <v>327</v>
      </c>
      <c r="E336" s="27">
        <v>9951</v>
      </c>
      <c r="F336" s="166"/>
      <c r="G336" s="59"/>
      <c r="H336" s="59"/>
      <c r="I336" s="58">
        <v>433952.81</v>
      </c>
      <c r="J336" s="59"/>
      <c r="K336" s="59"/>
      <c r="L336" s="59"/>
      <c r="M336" s="10">
        <v>251648.63602367256</v>
      </c>
      <c r="N336" s="10">
        <v>111121.57687724083</v>
      </c>
      <c r="O336" s="10">
        <v>28449.410910896673</v>
      </c>
      <c r="P336" s="1"/>
    </row>
    <row r="337" spans="2:16" ht="11.25" customHeight="1">
      <c r="B337" s="25">
        <v>43497</v>
      </c>
      <c r="C337" s="26">
        <v>53479</v>
      </c>
      <c r="D337" s="10">
        <v>328</v>
      </c>
      <c r="E337" s="27">
        <v>9982</v>
      </c>
      <c r="F337" s="166"/>
      <c r="G337" s="59"/>
      <c r="H337" s="59"/>
      <c r="I337" s="58">
        <v>425315.17</v>
      </c>
      <c r="J337" s="59"/>
      <c r="K337" s="59"/>
      <c r="L337" s="59"/>
      <c r="M337" s="10">
        <v>246221.36135052107</v>
      </c>
      <c r="N337" s="10">
        <v>108448.52158886903</v>
      </c>
      <c r="O337" s="10">
        <v>27647.453603633614</v>
      </c>
      <c r="P337" s="1"/>
    </row>
    <row r="338" spans="2:16" ht="11.25" customHeight="1">
      <c r="B338" s="25">
        <v>43497</v>
      </c>
      <c r="C338" s="26">
        <v>53509</v>
      </c>
      <c r="D338" s="10">
        <v>329</v>
      </c>
      <c r="E338" s="27">
        <v>10012</v>
      </c>
      <c r="F338" s="166"/>
      <c r="G338" s="59"/>
      <c r="H338" s="59"/>
      <c r="I338" s="58">
        <v>416657.75</v>
      </c>
      <c r="J338" s="59"/>
      <c r="K338" s="59"/>
      <c r="L338" s="59"/>
      <c r="M338" s="10">
        <v>240813.5275986683</v>
      </c>
      <c r="N338" s="10">
        <v>105805.57571179792</v>
      </c>
      <c r="O338" s="10">
        <v>26863.100699311337</v>
      </c>
      <c r="P338" s="1"/>
    </row>
    <row r="339" spans="2:16" ht="11.25" customHeight="1">
      <c r="B339" s="25">
        <v>43497</v>
      </c>
      <c r="C339" s="26">
        <v>53540</v>
      </c>
      <c r="D339" s="10">
        <v>330</v>
      </c>
      <c r="E339" s="27">
        <v>10043</v>
      </c>
      <c r="F339" s="166"/>
      <c r="G339" s="59"/>
      <c r="H339" s="59"/>
      <c r="I339" s="58">
        <v>407980.4</v>
      </c>
      <c r="J339" s="59"/>
      <c r="K339" s="59"/>
      <c r="L339" s="59"/>
      <c r="M339" s="10">
        <v>235398.39303264173</v>
      </c>
      <c r="N339" s="10">
        <v>103163.3084909613</v>
      </c>
      <c r="O339" s="10">
        <v>26081.313938106243</v>
      </c>
      <c r="P339" s="1"/>
    </row>
    <row r="340" spans="2:16" ht="11.25" customHeight="1">
      <c r="B340" s="25">
        <v>43497</v>
      </c>
      <c r="C340" s="26">
        <v>53571</v>
      </c>
      <c r="D340" s="10">
        <v>331</v>
      </c>
      <c r="E340" s="27">
        <v>10074</v>
      </c>
      <c r="F340" s="166"/>
      <c r="G340" s="59"/>
      <c r="H340" s="59"/>
      <c r="I340" s="58">
        <v>399283.09</v>
      </c>
      <c r="J340" s="59"/>
      <c r="K340" s="59"/>
      <c r="L340" s="59"/>
      <c r="M340" s="10">
        <v>229989.43758532847</v>
      </c>
      <c r="N340" s="10">
        <v>100536.49770015871</v>
      </c>
      <c r="O340" s="10">
        <v>25309.558921822067</v>
      </c>
      <c r="P340" s="1"/>
    </row>
    <row r="341" spans="2:16" ht="11.25" customHeight="1">
      <c r="B341" s="25">
        <v>43497</v>
      </c>
      <c r="C341" s="26">
        <v>53601</v>
      </c>
      <c r="D341" s="10">
        <v>332</v>
      </c>
      <c r="E341" s="27">
        <v>10104</v>
      </c>
      <c r="F341" s="166"/>
      <c r="G341" s="59"/>
      <c r="H341" s="59"/>
      <c r="I341" s="58">
        <v>390565.74</v>
      </c>
      <c r="J341" s="59"/>
      <c r="K341" s="59"/>
      <c r="L341" s="59"/>
      <c r="M341" s="10">
        <v>224598.9277383803</v>
      </c>
      <c r="N341" s="10">
        <v>97938.46808487762</v>
      </c>
      <c r="O341" s="10">
        <v>24554.450226139845</v>
      </c>
      <c r="P341" s="1"/>
    </row>
    <row r="342" spans="2:16" ht="11.25" customHeight="1">
      <c r="B342" s="25">
        <v>43497</v>
      </c>
      <c r="C342" s="26">
        <v>53632</v>
      </c>
      <c r="D342" s="10">
        <v>333</v>
      </c>
      <c r="E342" s="27">
        <v>10135</v>
      </c>
      <c r="F342" s="166"/>
      <c r="G342" s="59"/>
      <c r="H342" s="59"/>
      <c r="I342" s="58">
        <v>382776.72</v>
      </c>
      <c r="J342" s="59"/>
      <c r="K342" s="59"/>
      <c r="L342" s="59"/>
      <c r="M342" s="10">
        <v>219746.43062305773</v>
      </c>
      <c r="N342" s="10">
        <v>95578.79490904778</v>
      </c>
      <c r="O342" s="10">
        <v>23861.35368487691</v>
      </c>
      <c r="P342" s="1"/>
    </row>
    <row r="343" spans="2:16" ht="11.25" customHeight="1">
      <c r="B343" s="25">
        <v>43497</v>
      </c>
      <c r="C343" s="26">
        <v>53662</v>
      </c>
      <c r="D343" s="10">
        <v>334</v>
      </c>
      <c r="E343" s="27">
        <v>10165</v>
      </c>
      <c r="F343" s="166"/>
      <c r="G343" s="59"/>
      <c r="H343" s="59"/>
      <c r="I343" s="58">
        <v>376845.88</v>
      </c>
      <c r="J343" s="59"/>
      <c r="K343" s="59"/>
      <c r="L343" s="59"/>
      <c r="M343" s="10">
        <v>215986.5188276379</v>
      </c>
      <c r="N343" s="10">
        <v>93712.19989231756</v>
      </c>
      <c r="O343" s="10">
        <v>23299.454014029616</v>
      </c>
      <c r="P343" s="1"/>
    </row>
    <row r="344" spans="2:16" ht="11.25" customHeight="1">
      <c r="B344" s="25">
        <v>43497</v>
      </c>
      <c r="C344" s="26">
        <v>53693</v>
      </c>
      <c r="D344" s="10">
        <v>335</v>
      </c>
      <c r="E344" s="27">
        <v>10196</v>
      </c>
      <c r="F344" s="166"/>
      <c r="G344" s="59"/>
      <c r="H344" s="59"/>
      <c r="I344" s="58">
        <v>121467.55</v>
      </c>
      <c r="J344" s="59"/>
      <c r="K344" s="59"/>
      <c r="L344" s="59"/>
      <c r="M344" s="10">
        <v>0</v>
      </c>
      <c r="N344" s="10">
        <v>0</v>
      </c>
      <c r="O344" s="10">
        <v>0</v>
      </c>
      <c r="P344" s="1"/>
    </row>
    <row r="345" spans="2:16" ht="11.25" customHeight="1">
      <c r="B345" s="25">
        <v>43497</v>
      </c>
      <c r="C345" s="26">
        <v>53724</v>
      </c>
      <c r="D345" s="10">
        <v>336</v>
      </c>
      <c r="E345" s="27">
        <v>10227</v>
      </c>
      <c r="F345" s="166"/>
      <c r="G345" s="59"/>
      <c r="H345" s="59"/>
      <c r="I345" s="58">
        <v>66075.66</v>
      </c>
      <c r="J345" s="59"/>
      <c r="K345" s="59"/>
      <c r="L345" s="59"/>
      <c r="M345" s="10">
        <v>37742.437200526045</v>
      </c>
      <c r="N345" s="10">
        <v>16292.495704356232</v>
      </c>
      <c r="O345" s="10">
        <v>4016.5249159216705</v>
      </c>
      <c r="P345" s="1"/>
    </row>
    <row r="346" spans="2:16" ht="11.25" customHeight="1">
      <c r="B346" s="25">
        <v>43497</v>
      </c>
      <c r="C346" s="26">
        <v>53752</v>
      </c>
      <c r="D346" s="10">
        <v>337</v>
      </c>
      <c r="E346" s="27">
        <v>10255</v>
      </c>
      <c r="F346" s="166"/>
      <c r="G346" s="59"/>
      <c r="H346" s="59"/>
      <c r="I346" s="58">
        <v>60670.19</v>
      </c>
      <c r="J346" s="59"/>
      <c r="K346" s="59"/>
      <c r="L346" s="59"/>
      <c r="M346" s="10">
        <v>34601.73767772779</v>
      </c>
      <c r="N346" s="10">
        <v>14902.416583943335</v>
      </c>
      <c r="O346" s="10">
        <v>3659.7764735519013</v>
      </c>
      <c r="P346" s="1"/>
    </row>
    <row r="347" spans="2:16" ht="11.25" customHeight="1">
      <c r="B347" s="25">
        <v>43497</v>
      </c>
      <c r="C347" s="26">
        <v>53783</v>
      </c>
      <c r="D347" s="10">
        <v>338</v>
      </c>
      <c r="E347" s="27">
        <v>10286</v>
      </c>
      <c r="F347" s="166"/>
      <c r="G347" s="59"/>
      <c r="H347" s="59"/>
      <c r="I347" s="58">
        <v>56000.29</v>
      </c>
      <c r="J347" s="59"/>
      <c r="K347" s="59"/>
      <c r="L347" s="59"/>
      <c r="M347" s="10">
        <v>31884.206220656724</v>
      </c>
      <c r="N347" s="10">
        <v>13697.095774246633</v>
      </c>
      <c r="O347" s="10">
        <v>3349.5230711824192</v>
      </c>
      <c r="P347" s="1"/>
    </row>
    <row r="348" spans="2:16" ht="11.25" customHeight="1">
      <c r="B348" s="25">
        <v>43497</v>
      </c>
      <c r="C348" s="26">
        <v>53813</v>
      </c>
      <c r="D348" s="10">
        <v>339</v>
      </c>
      <c r="E348" s="27">
        <v>10316</v>
      </c>
      <c r="F348" s="166"/>
      <c r="G348" s="59"/>
      <c r="H348" s="59"/>
      <c r="I348" s="58">
        <v>52347.44</v>
      </c>
      <c r="J348" s="59"/>
      <c r="K348" s="59"/>
      <c r="L348" s="59"/>
      <c r="M348" s="10">
        <v>29755.506108422607</v>
      </c>
      <c r="N348" s="10">
        <v>12751.168710655842</v>
      </c>
      <c r="O348" s="10">
        <v>3105.4215067984655</v>
      </c>
      <c r="P348" s="1"/>
    </row>
    <row r="349" spans="2:16" ht="11.25" customHeight="1">
      <c r="B349" s="25">
        <v>43497</v>
      </c>
      <c r="C349" s="26">
        <v>53844</v>
      </c>
      <c r="D349" s="10">
        <v>340</v>
      </c>
      <c r="E349" s="27">
        <v>10347</v>
      </c>
      <c r="F349" s="166"/>
      <c r="G349" s="59"/>
      <c r="H349" s="59"/>
      <c r="I349" s="58">
        <v>49776.23</v>
      </c>
      <c r="J349" s="59"/>
      <c r="K349" s="59"/>
      <c r="L349" s="59"/>
      <c r="M349" s="10">
        <v>28245.98169317406</v>
      </c>
      <c r="N349" s="10">
        <v>12073.506397785886</v>
      </c>
      <c r="O349" s="10">
        <v>2927.9294006154855</v>
      </c>
      <c r="P349" s="1"/>
    </row>
    <row r="350" spans="2:16" ht="11.25" customHeight="1">
      <c r="B350" s="25">
        <v>43497</v>
      </c>
      <c r="C350" s="26">
        <v>53874</v>
      </c>
      <c r="D350" s="10">
        <v>341</v>
      </c>
      <c r="E350" s="27">
        <v>10377</v>
      </c>
      <c r="F350" s="166"/>
      <c r="G350" s="59"/>
      <c r="H350" s="59"/>
      <c r="I350" s="58">
        <v>47197.92</v>
      </c>
      <c r="J350" s="59"/>
      <c r="K350" s="59"/>
      <c r="L350" s="59"/>
      <c r="M350" s="10">
        <v>26738.934228521444</v>
      </c>
      <c r="N350" s="10">
        <v>11401.201035034032</v>
      </c>
      <c r="O350" s="10">
        <v>2753.55573226905</v>
      </c>
      <c r="P350" s="1"/>
    </row>
    <row r="351" spans="2:16" ht="11.25" customHeight="1">
      <c r="B351" s="25">
        <v>43497</v>
      </c>
      <c r="C351" s="26">
        <v>53905</v>
      </c>
      <c r="D351" s="10">
        <v>342</v>
      </c>
      <c r="E351" s="27">
        <v>10408</v>
      </c>
      <c r="F351" s="166"/>
      <c r="G351" s="59"/>
      <c r="H351" s="59"/>
      <c r="I351" s="58">
        <v>44612.52</v>
      </c>
      <c r="J351" s="59"/>
      <c r="K351" s="59"/>
      <c r="L351" s="59"/>
      <c r="M351" s="10">
        <v>25231.36626005189</v>
      </c>
      <c r="N351" s="10">
        <v>10731.029069714834</v>
      </c>
      <c r="O351" s="10">
        <v>2580.7222040856564</v>
      </c>
      <c r="P351" s="1"/>
    </row>
    <row r="352" spans="2:16" ht="11.25" customHeight="1">
      <c r="B352" s="25">
        <v>43497</v>
      </c>
      <c r="C352" s="26">
        <v>53936</v>
      </c>
      <c r="D352" s="10">
        <v>343</v>
      </c>
      <c r="E352" s="27">
        <v>10439</v>
      </c>
      <c r="F352" s="166"/>
      <c r="G352" s="59"/>
      <c r="H352" s="59"/>
      <c r="I352" s="58">
        <v>42018.58</v>
      </c>
      <c r="J352" s="59"/>
      <c r="K352" s="59"/>
      <c r="L352" s="59"/>
      <c r="M352" s="10">
        <v>23724.013516548846</v>
      </c>
      <c r="N352" s="10">
        <v>10064.283436563326</v>
      </c>
      <c r="O352" s="10">
        <v>2410.1238798623835</v>
      </c>
      <c r="P352" s="1"/>
    </row>
    <row r="353" spans="2:16" ht="11.25" customHeight="1">
      <c r="B353" s="25">
        <v>43497</v>
      </c>
      <c r="C353" s="26">
        <v>53966</v>
      </c>
      <c r="D353" s="10">
        <v>344</v>
      </c>
      <c r="E353" s="27">
        <v>10469</v>
      </c>
      <c r="F353" s="166"/>
      <c r="G353" s="59"/>
      <c r="H353" s="59"/>
      <c r="I353" s="58">
        <v>40727.6</v>
      </c>
      <c r="J353" s="59"/>
      <c r="K353" s="59"/>
      <c r="L353" s="59"/>
      <c r="M353" s="10">
        <v>22957.371935339495</v>
      </c>
      <c r="N353" s="10">
        <v>9715.085654882469</v>
      </c>
      <c r="O353" s="10">
        <v>2316.9636699740317</v>
      </c>
      <c r="P353" s="1"/>
    </row>
    <row r="354" spans="2:16" ht="11.25" customHeight="1">
      <c r="B354" s="25">
        <v>43497</v>
      </c>
      <c r="C354" s="26">
        <v>53997</v>
      </c>
      <c r="D354" s="10">
        <v>345</v>
      </c>
      <c r="E354" s="27">
        <v>10500</v>
      </c>
      <c r="F354" s="166"/>
      <c r="G354" s="59"/>
      <c r="H354" s="59"/>
      <c r="I354" s="58">
        <v>39431.41</v>
      </c>
      <c r="J354" s="59"/>
      <c r="K354" s="59"/>
      <c r="L354" s="59"/>
      <c r="M354" s="10">
        <v>22189.03614881354</v>
      </c>
      <c r="N354" s="10">
        <v>9366.061264245058</v>
      </c>
      <c r="O354" s="10">
        <v>2224.263339835142</v>
      </c>
      <c r="P354" s="1"/>
    </row>
    <row r="355" spans="2:16" ht="11.25" customHeight="1">
      <c r="B355" s="25">
        <v>43497</v>
      </c>
      <c r="C355" s="26">
        <v>54027</v>
      </c>
      <c r="D355" s="10">
        <v>346</v>
      </c>
      <c r="E355" s="27">
        <v>10530</v>
      </c>
      <c r="F355" s="166"/>
      <c r="G355" s="59"/>
      <c r="H355" s="59"/>
      <c r="I355" s="58">
        <v>38128.99</v>
      </c>
      <c r="J355" s="59"/>
      <c r="K355" s="59"/>
      <c r="L355" s="59"/>
      <c r="M355" s="10">
        <v>21420.913745533155</v>
      </c>
      <c r="N355" s="10">
        <v>9019.580028321518</v>
      </c>
      <c r="O355" s="10">
        <v>2133.2001690732236</v>
      </c>
      <c r="P355" s="1"/>
    </row>
    <row r="356" spans="2:16" ht="11.25" customHeight="1">
      <c r="B356" s="25">
        <v>43497</v>
      </c>
      <c r="C356" s="26">
        <v>54058</v>
      </c>
      <c r="D356" s="10">
        <v>347</v>
      </c>
      <c r="E356" s="27">
        <v>10561</v>
      </c>
      <c r="F356" s="166"/>
      <c r="G356" s="59"/>
      <c r="H356" s="59"/>
      <c r="I356" s="58">
        <v>37099.14</v>
      </c>
      <c r="J356" s="59"/>
      <c r="K356" s="59"/>
      <c r="L356" s="59"/>
      <c r="M356" s="10">
        <v>20806.99258600028</v>
      </c>
      <c r="N356" s="10">
        <v>8738.798574005761</v>
      </c>
      <c r="O356" s="10">
        <v>2058.0391963159273</v>
      </c>
      <c r="P356" s="1"/>
    </row>
    <row r="357" spans="2:16" ht="11.25" customHeight="1">
      <c r="B357" s="25">
        <v>43497</v>
      </c>
      <c r="C357" s="26">
        <v>54089</v>
      </c>
      <c r="D357" s="10">
        <v>348</v>
      </c>
      <c r="E357" s="27">
        <v>10592</v>
      </c>
      <c r="F357" s="166"/>
      <c r="G357" s="59"/>
      <c r="H357" s="59"/>
      <c r="I357" s="58">
        <v>36065.25</v>
      </c>
      <c r="J357" s="59"/>
      <c r="K357" s="59"/>
      <c r="L357" s="59"/>
      <c r="M357" s="10">
        <v>20192.830332621044</v>
      </c>
      <c r="N357" s="10">
        <v>8459.285951742044</v>
      </c>
      <c r="O357" s="10">
        <v>1983.7742015085876</v>
      </c>
      <c r="P357" s="1"/>
    </row>
    <row r="358" spans="2:16" ht="11.25" customHeight="1">
      <c r="B358" s="25">
        <v>43497</v>
      </c>
      <c r="C358" s="26">
        <v>54118</v>
      </c>
      <c r="D358" s="10">
        <v>349</v>
      </c>
      <c r="E358" s="27">
        <v>10621</v>
      </c>
      <c r="F358" s="166"/>
      <c r="G358" s="59"/>
      <c r="H358" s="59"/>
      <c r="I358" s="58">
        <v>35027.29</v>
      </c>
      <c r="J358" s="59"/>
      <c r="K358" s="59"/>
      <c r="L358" s="59"/>
      <c r="M358" s="10">
        <v>19580.560924792448</v>
      </c>
      <c r="N358" s="10">
        <v>8183.2737615196875</v>
      </c>
      <c r="O358" s="10">
        <v>1911.4421554977107</v>
      </c>
      <c r="P358" s="1"/>
    </row>
    <row r="359" spans="2:16" ht="11.25" customHeight="1">
      <c r="B359" s="25">
        <v>43497</v>
      </c>
      <c r="C359" s="26">
        <v>54149</v>
      </c>
      <c r="D359" s="10">
        <v>350</v>
      </c>
      <c r="E359" s="27">
        <v>10652</v>
      </c>
      <c r="F359" s="166"/>
      <c r="G359" s="59"/>
      <c r="H359" s="59"/>
      <c r="I359" s="58">
        <v>33985.26</v>
      </c>
      <c r="J359" s="59"/>
      <c r="K359" s="59"/>
      <c r="L359" s="59"/>
      <c r="M359" s="10">
        <v>18965.834946419232</v>
      </c>
      <c r="N359" s="10">
        <v>7906.2039067316455</v>
      </c>
      <c r="O359" s="10">
        <v>1838.9025291504543</v>
      </c>
      <c r="P359" s="1"/>
    </row>
    <row r="360" spans="2:16" ht="11.25" customHeight="1">
      <c r="B360" s="25">
        <v>43497</v>
      </c>
      <c r="C360" s="26">
        <v>54179</v>
      </c>
      <c r="D360" s="10">
        <v>351</v>
      </c>
      <c r="E360" s="27">
        <v>10682</v>
      </c>
      <c r="F360" s="166"/>
      <c r="G360" s="59"/>
      <c r="H360" s="59"/>
      <c r="I360" s="58">
        <v>32939.14</v>
      </c>
      <c r="J360" s="59"/>
      <c r="K360" s="59"/>
      <c r="L360" s="59"/>
      <c r="M360" s="10">
        <v>18351.86417944557</v>
      </c>
      <c r="N360" s="10">
        <v>7631.43128162301</v>
      </c>
      <c r="O360" s="10">
        <v>1767.7171710861128</v>
      </c>
      <c r="P360" s="1"/>
    </row>
    <row r="361" spans="2:16" ht="11.25" customHeight="1">
      <c r="B361" s="25">
        <v>43497</v>
      </c>
      <c r="C361" s="26">
        <v>54210</v>
      </c>
      <c r="D361" s="10">
        <v>352</v>
      </c>
      <c r="E361" s="27">
        <v>10713</v>
      </c>
      <c r="F361" s="166"/>
      <c r="G361" s="59"/>
      <c r="H361" s="59"/>
      <c r="I361" s="58">
        <v>31888.9</v>
      </c>
      <c r="J361" s="59"/>
      <c r="K361" s="59"/>
      <c r="L361" s="59"/>
      <c r="M361" s="10">
        <v>17736.59494184535</v>
      </c>
      <c r="N361" s="10">
        <v>7356.820374596004</v>
      </c>
      <c r="O361" s="10">
        <v>1696.8894696372674</v>
      </c>
      <c r="P361" s="1"/>
    </row>
    <row r="362" spans="2:16" ht="11.25" customHeight="1">
      <c r="B362" s="25">
        <v>43497</v>
      </c>
      <c r="C362" s="26">
        <v>54240</v>
      </c>
      <c r="D362" s="10">
        <v>353</v>
      </c>
      <c r="E362" s="27">
        <v>10743</v>
      </c>
      <c r="F362" s="166"/>
      <c r="G362" s="59"/>
      <c r="H362" s="59"/>
      <c r="I362" s="58">
        <v>30834.54</v>
      </c>
      <c r="J362" s="59"/>
      <c r="K362" s="59"/>
      <c r="L362" s="59"/>
      <c r="M362" s="10">
        <v>17122.009890601646</v>
      </c>
      <c r="N362" s="10">
        <v>7084.421873391969</v>
      </c>
      <c r="O362" s="10">
        <v>1627.3609892050479</v>
      </c>
      <c r="P362" s="1"/>
    </row>
    <row r="363" spans="2:16" ht="11.25" customHeight="1">
      <c r="B363" s="25">
        <v>43497</v>
      </c>
      <c r="C363" s="26">
        <v>54271</v>
      </c>
      <c r="D363" s="10">
        <v>354</v>
      </c>
      <c r="E363" s="27">
        <v>10774</v>
      </c>
      <c r="F363" s="166"/>
      <c r="G363" s="59"/>
      <c r="H363" s="59"/>
      <c r="I363" s="58">
        <v>29776.04</v>
      </c>
      <c r="J363" s="59"/>
      <c r="K363" s="59"/>
      <c r="L363" s="59"/>
      <c r="M363" s="10">
        <v>16506.195628348247</v>
      </c>
      <c r="N363" s="10">
        <v>6812.2527446825125</v>
      </c>
      <c r="O363" s="10">
        <v>1558.2131238028744</v>
      </c>
      <c r="P363" s="1"/>
    </row>
    <row r="364" spans="2:16" ht="11.25" customHeight="1">
      <c r="B364" s="25">
        <v>43497</v>
      </c>
      <c r="C364" s="26">
        <v>54302</v>
      </c>
      <c r="D364" s="10">
        <v>355</v>
      </c>
      <c r="E364" s="27">
        <v>10805</v>
      </c>
      <c r="F364" s="166"/>
      <c r="G364" s="59"/>
      <c r="H364" s="59"/>
      <c r="I364" s="58">
        <v>28713.38</v>
      </c>
      <c r="J364" s="59"/>
      <c r="K364" s="59"/>
      <c r="L364" s="59"/>
      <c r="M364" s="10">
        <v>15890.118881423745</v>
      </c>
      <c r="N364" s="10">
        <v>6541.314104649142</v>
      </c>
      <c r="O364" s="10">
        <v>1489.9020875448734</v>
      </c>
      <c r="P364" s="1"/>
    </row>
    <row r="365" spans="2:16" ht="11.25" customHeight="1">
      <c r="B365" s="25">
        <v>43497</v>
      </c>
      <c r="C365" s="26">
        <v>54332</v>
      </c>
      <c r="D365" s="10">
        <v>356</v>
      </c>
      <c r="E365" s="27">
        <v>10835</v>
      </c>
      <c r="F365" s="166"/>
      <c r="G365" s="59"/>
      <c r="H365" s="59"/>
      <c r="I365" s="58">
        <v>27646.54</v>
      </c>
      <c r="J365" s="59"/>
      <c r="K365" s="59"/>
      <c r="L365" s="59"/>
      <c r="M365" s="10">
        <v>15274.611559171497</v>
      </c>
      <c r="N365" s="10">
        <v>6272.458541769752</v>
      </c>
      <c r="O365" s="10">
        <v>1422.8090134733707</v>
      </c>
      <c r="P365" s="1"/>
    </row>
    <row r="366" spans="2:16" ht="11.25" customHeight="1">
      <c r="B366" s="25">
        <v>43497</v>
      </c>
      <c r="C366" s="26">
        <v>54363</v>
      </c>
      <c r="D366" s="10">
        <v>357</v>
      </c>
      <c r="E366" s="27">
        <v>10866</v>
      </c>
      <c r="F366" s="166"/>
      <c r="G366" s="59"/>
      <c r="H366" s="59"/>
      <c r="I366" s="58">
        <v>26575.52</v>
      </c>
      <c r="J366" s="59"/>
      <c r="K366" s="59"/>
      <c r="L366" s="59"/>
      <c r="M366" s="10">
        <v>14657.973706650046</v>
      </c>
      <c r="N366" s="10">
        <v>6003.930495202262</v>
      </c>
      <c r="O366" s="10">
        <v>1356.1292517511467</v>
      </c>
      <c r="P366" s="1"/>
    </row>
    <row r="367" spans="2:16" ht="11.25" customHeight="1">
      <c r="B367" s="25">
        <v>43497</v>
      </c>
      <c r="C367" s="26">
        <v>54393</v>
      </c>
      <c r="D367" s="10">
        <v>358</v>
      </c>
      <c r="E367" s="27">
        <v>10896</v>
      </c>
      <c r="F367" s="166"/>
      <c r="G367" s="59"/>
      <c r="H367" s="59"/>
      <c r="I367" s="58">
        <v>25500.3</v>
      </c>
      <c r="J367" s="59"/>
      <c r="K367" s="59"/>
      <c r="L367" s="59"/>
      <c r="M367" s="10">
        <v>14041.83991048239</v>
      </c>
      <c r="N367" s="10">
        <v>5737.404931011383</v>
      </c>
      <c r="O367" s="10">
        <v>1290.6159072824482</v>
      </c>
      <c r="P367" s="1"/>
    </row>
    <row r="368" spans="2:16" ht="11.25" customHeight="1">
      <c r="B368" s="25">
        <v>43497</v>
      </c>
      <c r="C368" s="26">
        <v>54424</v>
      </c>
      <c r="D368" s="10">
        <v>359</v>
      </c>
      <c r="E368" s="27">
        <v>10927</v>
      </c>
      <c r="F368" s="166"/>
      <c r="G368" s="59"/>
      <c r="H368" s="59"/>
      <c r="I368" s="58">
        <v>24420.83</v>
      </c>
      <c r="J368" s="59"/>
      <c r="K368" s="59"/>
      <c r="L368" s="59"/>
      <c r="M368" s="10">
        <v>13424.617705019911</v>
      </c>
      <c r="N368" s="10">
        <v>5471.261908714285</v>
      </c>
      <c r="O368" s="10">
        <v>1225.5347658251965</v>
      </c>
      <c r="P368" s="1"/>
    </row>
    <row r="369" spans="2:16" ht="11.25" customHeight="1">
      <c r="B369" s="25">
        <v>43497</v>
      </c>
      <c r="C369" s="26">
        <v>54455</v>
      </c>
      <c r="D369" s="10">
        <v>360</v>
      </c>
      <c r="E369" s="27">
        <v>10958</v>
      </c>
      <c r="F369" s="166"/>
      <c r="G369" s="59"/>
      <c r="H369" s="59"/>
      <c r="I369" s="58">
        <v>23337.13</v>
      </c>
      <c r="J369" s="59"/>
      <c r="K369" s="59"/>
      <c r="L369" s="59"/>
      <c r="M369" s="10">
        <v>12807.127443405623</v>
      </c>
      <c r="N369" s="10">
        <v>5206.3265208152125</v>
      </c>
      <c r="O369" s="10">
        <v>1161.2511373406896</v>
      </c>
      <c r="P369" s="1"/>
    </row>
    <row r="370" spans="2:16" ht="11.25" customHeight="1">
      <c r="B370" s="25">
        <v>43497</v>
      </c>
      <c r="C370" s="26">
        <v>54483</v>
      </c>
      <c r="D370" s="10">
        <v>361</v>
      </c>
      <c r="E370" s="27">
        <v>10986</v>
      </c>
      <c r="F370" s="166"/>
      <c r="G370" s="59"/>
      <c r="H370" s="59"/>
      <c r="I370" s="58">
        <v>22249.18</v>
      </c>
      <c r="J370" s="59"/>
      <c r="K370" s="59"/>
      <c r="L370" s="59"/>
      <c r="M370" s="10">
        <v>12191.367369575806</v>
      </c>
      <c r="N370" s="10">
        <v>4944.623233620707</v>
      </c>
      <c r="O370" s="10">
        <v>1098.659124275374</v>
      </c>
      <c r="P370" s="1"/>
    </row>
    <row r="371" spans="2:16" ht="11.25" customHeight="1">
      <c r="B371" s="25">
        <v>43497</v>
      </c>
      <c r="C371" s="26">
        <v>54514</v>
      </c>
      <c r="D371" s="10">
        <v>362</v>
      </c>
      <c r="E371" s="27">
        <v>11017</v>
      </c>
      <c r="F371" s="166"/>
      <c r="G371" s="59"/>
      <c r="H371" s="59"/>
      <c r="I371" s="58">
        <v>21156.96</v>
      </c>
      <c r="J371" s="59"/>
      <c r="K371" s="59"/>
      <c r="L371" s="59"/>
      <c r="M371" s="10">
        <v>11573.226499268434</v>
      </c>
      <c r="N371" s="10">
        <v>4681.977610186298</v>
      </c>
      <c r="O371" s="10">
        <v>1035.8949449231527</v>
      </c>
      <c r="P371" s="1"/>
    </row>
    <row r="372" spans="2:16" ht="11.25" customHeight="1">
      <c r="B372" s="25">
        <v>43497</v>
      </c>
      <c r="C372" s="26">
        <v>54544</v>
      </c>
      <c r="D372" s="10">
        <v>363</v>
      </c>
      <c r="E372" s="27">
        <v>11047</v>
      </c>
      <c r="F372" s="166"/>
      <c r="G372" s="59"/>
      <c r="H372" s="59"/>
      <c r="I372" s="58">
        <v>20060.45</v>
      </c>
      <c r="J372" s="59"/>
      <c r="K372" s="59"/>
      <c r="L372" s="59"/>
      <c r="M372" s="10">
        <v>10955.4045443211</v>
      </c>
      <c r="N372" s="10">
        <v>4421.127770605866</v>
      </c>
      <c r="O372" s="10">
        <v>974.1717490597757</v>
      </c>
      <c r="P372" s="1"/>
    </row>
    <row r="373" spans="2:16" ht="11.25" customHeight="1">
      <c r="B373" s="25">
        <v>43497</v>
      </c>
      <c r="C373" s="26">
        <v>54575</v>
      </c>
      <c r="D373" s="10">
        <v>364</v>
      </c>
      <c r="E373" s="27">
        <v>11078</v>
      </c>
      <c r="F373" s="166"/>
      <c r="G373" s="59"/>
      <c r="H373" s="59"/>
      <c r="I373" s="58">
        <v>18959.62</v>
      </c>
      <c r="J373" s="59"/>
      <c r="K373" s="59"/>
      <c r="L373" s="59"/>
      <c r="M373" s="10">
        <v>10336.658203319837</v>
      </c>
      <c r="N373" s="10">
        <v>4160.819689060382</v>
      </c>
      <c r="O373" s="10">
        <v>912.9310539225655</v>
      </c>
      <c r="P373" s="1"/>
    </row>
    <row r="374" spans="2:16" ht="11.25" customHeight="1">
      <c r="B374" s="25">
        <v>43497</v>
      </c>
      <c r="C374" s="26">
        <v>54605</v>
      </c>
      <c r="D374" s="10">
        <v>365</v>
      </c>
      <c r="E374" s="27">
        <v>11108</v>
      </c>
      <c r="F374" s="166"/>
      <c r="G374" s="59"/>
      <c r="H374" s="59"/>
      <c r="I374" s="58">
        <v>17854.47</v>
      </c>
      <c r="J374" s="59"/>
      <c r="K374" s="59"/>
      <c r="L374" s="59"/>
      <c r="M374" s="10">
        <v>9718.160123383972</v>
      </c>
      <c r="N374" s="10">
        <v>3902.227253688575</v>
      </c>
      <c r="O374" s="10">
        <v>852.6832375324778</v>
      </c>
      <c r="P374" s="1"/>
    </row>
    <row r="375" spans="2:16" ht="11.25" customHeight="1">
      <c r="B375" s="25">
        <v>43497</v>
      </c>
      <c r="C375" s="26">
        <v>54636</v>
      </c>
      <c r="D375" s="10">
        <v>366</v>
      </c>
      <c r="E375" s="27">
        <v>11139</v>
      </c>
      <c r="F375" s="166"/>
      <c r="G375" s="59"/>
      <c r="H375" s="59"/>
      <c r="I375" s="58">
        <v>16744.99</v>
      </c>
      <c r="J375" s="59"/>
      <c r="K375" s="59"/>
      <c r="L375" s="59"/>
      <c r="M375" s="10">
        <v>9098.813413342852</v>
      </c>
      <c r="N375" s="10">
        <v>3644.2432604829273</v>
      </c>
      <c r="O375" s="10">
        <v>792.9378457612023</v>
      </c>
      <c r="P375" s="1"/>
    </row>
    <row r="376" spans="2:16" ht="11.25" customHeight="1">
      <c r="B376" s="25">
        <v>43497</v>
      </c>
      <c r="C376" s="26">
        <v>54667</v>
      </c>
      <c r="D376" s="10">
        <v>367</v>
      </c>
      <c r="E376" s="27">
        <v>11170</v>
      </c>
      <c r="F376" s="166"/>
      <c r="G376" s="59"/>
      <c r="H376" s="59"/>
      <c r="I376" s="58">
        <v>15631.15</v>
      </c>
      <c r="J376" s="59"/>
      <c r="K376" s="59"/>
      <c r="L376" s="59"/>
      <c r="M376" s="10">
        <v>8479.174565129064</v>
      </c>
      <c r="N376" s="10">
        <v>3387.4295316805565</v>
      </c>
      <c r="O376" s="10">
        <v>733.9368207048658</v>
      </c>
      <c r="P376" s="1"/>
    </row>
    <row r="377" spans="2:16" ht="11.25" customHeight="1">
      <c r="B377" s="25">
        <v>43497</v>
      </c>
      <c r="C377" s="26">
        <v>54697</v>
      </c>
      <c r="D377" s="10">
        <v>368</v>
      </c>
      <c r="E377" s="27">
        <v>11200</v>
      </c>
      <c r="F377" s="166"/>
      <c r="G377" s="59"/>
      <c r="H377" s="59"/>
      <c r="I377" s="58">
        <v>14512.92</v>
      </c>
      <c r="J377" s="59"/>
      <c r="K377" s="59"/>
      <c r="L377" s="59"/>
      <c r="M377" s="10">
        <v>7859.664488517465</v>
      </c>
      <c r="N377" s="10">
        <v>3132.2070855921497</v>
      </c>
      <c r="O377" s="10">
        <v>675.8572206150005</v>
      </c>
      <c r="P377" s="1"/>
    </row>
    <row r="378" spans="2:16" ht="11.25" customHeight="1">
      <c r="B378" s="25">
        <v>43497</v>
      </c>
      <c r="C378" s="26">
        <v>54728</v>
      </c>
      <c r="D378" s="10">
        <v>369</v>
      </c>
      <c r="E378" s="27">
        <v>11231</v>
      </c>
      <c r="F378" s="166"/>
      <c r="G378" s="59"/>
      <c r="H378" s="59"/>
      <c r="I378" s="58">
        <v>13390.32</v>
      </c>
      <c r="J378" s="59"/>
      <c r="K378" s="59"/>
      <c r="L378" s="59"/>
      <c r="M378" s="10">
        <v>7239.406126468753</v>
      </c>
      <c r="N378" s="10">
        <v>2877.6865977583384</v>
      </c>
      <c r="O378" s="10">
        <v>618.307627539361</v>
      </c>
      <c r="P378" s="1"/>
    </row>
    <row r="379" spans="2:16" ht="11.25" customHeight="1">
      <c r="B379" s="25">
        <v>43497</v>
      </c>
      <c r="C379" s="26">
        <v>54758</v>
      </c>
      <c r="D379" s="10">
        <v>370</v>
      </c>
      <c r="E379" s="27">
        <v>11261</v>
      </c>
      <c r="F379" s="166"/>
      <c r="G379" s="59"/>
      <c r="H379" s="59"/>
      <c r="I379" s="58">
        <v>12263.28</v>
      </c>
      <c r="J379" s="59"/>
      <c r="K379" s="59"/>
      <c r="L379" s="59"/>
      <c r="M379" s="10">
        <v>6619.195219023537</v>
      </c>
      <c r="N379" s="10">
        <v>2624.6748533282343</v>
      </c>
      <c r="O379" s="10">
        <v>561.6331110735847</v>
      </c>
      <c r="P379" s="1"/>
    </row>
    <row r="380" spans="2:16" ht="11.25" customHeight="1">
      <c r="B380" s="25">
        <v>43497</v>
      </c>
      <c r="C380" s="26">
        <v>54789</v>
      </c>
      <c r="D380" s="10">
        <v>371</v>
      </c>
      <c r="E380" s="27">
        <v>11292</v>
      </c>
      <c r="F380" s="166"/>
      <c r="G380" s="59"/>
      <c r="H380" s="59"/>
      <c r="I380" s="58">
        <v>11131.84</v>
      </c>
      <c r="J380" s="59"/>
      <c r="K380" s="59"/>
      <c r="L380" s="59"/>
      <c r="M380" s="10">
        <v>5998.301342862391</v>
      </c>
      <c r="N380" s="10">
        <v>2372.4261011244325</v>
      </c>
      <c r="O380" s="10">
        <v>505.5062230579171</v>
      </c>
      <c r="P380" s="1"/>
    </row>
    <row r="381" spans="2:16" ht="11.25" customHeight="1">
      <c r="B381" s="25">
        <v>43497</v>
      </c>
      <c r="C381" s="26">
        <v>54820</v>
      </c>
      <c r="D381" s="10">
        <v>372</v>
      </c>
      <c r="E381" s="27">
        <v>11323</v>
      </c>
      <c r="F381" s="166"/>
      <c r="G381" s="59"/>
      <c r="H381" s="59"/>
      <c r="I381" s="58">
        <v>9995.94</v>
      </c>
      <c r="J381" s="59"/>
      <c r="K381" s="59"/>
      <c r="L381" s="59"/>
      <c r="M381" s="10">
        <v>5377.095430782744</v>
      </c>
      <c r="N381" s="10">
        <v>2121.320312349742</v>
      </c>
      <c r="O381" s="10">
        <v>450.0872215051827</v>
      </c>
      <c r="P381" s="1"/>
    </row>
    <row r="382" spans="2:16" ht="11.25" customHeight="1">
      <c r="B382" s="25">
        <v>43497</v>
      </c>
      <c r="C382" s="26">
        <v>54848</v>
      </c>
      <c r="D382" s="10">
        <v>373</v>
      </c>
      <c r="E382" s="27">
        <v>11351</v>
      </c>
      <c r="F382" s="166"/>
      <c r="G382" s="59"/>
      <c r="H382" s="59"/>
      <c r="I382" s="58">
        <v>8855.58</v>
      </c>
      <c r="J382" s="59"/>
      <c r="K382" s="59"/>
      <c r="L382" s="59"/>
      <c r="M382" s="10">
        <v>4756.365686901806</v>
      </c>
      <c r="N382" s="10">
        <v>1872.125073235811</v>
      </c>
      <c r="O382" s="10">
        <v>395.69476397424546</v>
      </c>
      <c r="P382" s="1"/>
    </row>
    <row r="383" spans="2:16" ht="11.25" customHeight="1">
      <c r="B383" s="25">
        <v>43497</v>
      </c>
      <c r="C383" s="26">
        <v>54879</v>
      </c>
      <c r="D383" s="10">
        <v>374</v>
      </c>
      <c r="E383" s="27">
        <v>11382</v>
      </c>
      <c r="F383" s="166"/>
      <c r="G383" s="59"/>
      <c r="H383" s="59"/>
      <c r="I383" s="58">
        <v>7710.75</v>
      </c>
      <c r="J383" s="59"/>
      <c r="K383" s="59"/>
      <c r="L383" s="59"/>
      <c r="M383" s="10">
        <v>4134.448896335343</v>
      </c>
      <c r="N383" s="10">
        <v>1623.1974191327524</v>
      </c>
      <c r="O383" s="10">
        <v>341.62795935298044</v>
      </c>
      <c r="P383" s="1"/>
    </row>
    <row r="384" spans="2:16" ht="11.25" customHeight="1">
      <c r="B384" s="25">
        <v>43497</v>
      </c>
      <c r="C384" s="26">
        <v>54909</v>
      </c>
      <c r="D384" s="10">
        <v>375</v>
      </c>
      <c r="E384" s="27">
        <v>11412</v>
      </c>
      <c r="F384" s="166"/>
      <c r="G384" s="59"/>
      <c r="H384" s="59"/>
      <c r="I384" s="58">
        <v>6561.43</v>
      </c>
      <c r="J384" s="59"/>
      <c r="K384" s="59"/>
      <c r="L384" s="59"/>
      <c r="M384" s="10">
        <v>3512.416964041706</v>
      </c>
      <c r="N384" s="10">
        <v>1375.591705929181</v>
      </c>
      <c r="O384" s="10">
        <v>288.32858148915267</v>
      </c>
      <c r="P384" s="1"/>
    </row>
    <row r="385" spans="2:16" ht="11.25" customHeight="1">
      <c r="B385" s="25">
        <v>43497</v>
      </c>
      <c r="C385" s="26">
        <v>54940</v>
      </c>
      <c r="D385" s="10">
        <v>376</v>
      </c>
      <c r="E385" s="27">
        <v>11443</v>
      </c>
      <c r="F385" s="166"/>
      <c r="G385" s="59"/>
      <c r="H385" s="59"/>
      <c r="I385" s="58">
        <v>5478.52</v>
      </c>
      <c r="J385" s="59"/>
      <c r="K385" s="59"/>
      <c r="L385" s="59"/>
      <c r="M385" s="10">
        <v>2927.747349895471</v>
      </c>
      <c r="N385" s="10">
        <v>1143.6975005703343</v>
      </c>
      <c r="O385" s="10">
        <v>238.70743069849615</v>
      </c>
      <c r="P385" s="1"/>
    </row>
    <row r="386" spans="2:16" ht="11.25" customHeight="1">
      <c r="B386" s="25">
        <v>43497</v>
      </c>
      <c r="C386" s="26">
        <v>54970</v>
      </c>
      <c r="D386" s="10">
        <v>377</v>
      </c>
      <c r="E386" s="27">
        <v>11473</v>
      </c>
      <c r="F386" s="166"/>
      <c r="G386" s="59"/>
      <c r="H386" s="59"/>
      <c r="I386" s="58">
        <v>4391.37</v>
      </c>
      <c r="J386" s="59"/>
      <c r="K386" s="59"/>
      <c r="L386" s="59"/>
      <c r="M386" s="10">
        <v>2342.917175481399</v>
      </c>
      <c r="N386" s="10">
        <v>912.9863382488409</v>
      </c>
      <c r="O386" s="10">
        <v>189.7733082934132</v>
      </c>
      <c r="P386" s="1"/>
    </row>
    <row r="387" spans="2:16" ht="11.25" customHeight="1">
      <c r="B387" s="25">
        <v>43497</v>
      </c>
      <c r="C387" s="26">
        <v>55001</v>
      </c>
      <c r="D387" s="10">
        <v>378</v>
      </c>
      <c r="E387" s="27">
        <v>11504</v>
      </c>
      <c r="F387" s="166"/>
      <c r="G387" s="59"/>
      <c r="H387" s="59"/>
      <c r="I387" s="58">
        <v>3299.96</v>
      </c>
      <c r="J387" s="59"/>
      <c r="K387" s="59"/>
      <c r="L387" s="59"/>
      <c r="M387" s="10">
        <v>1757.6336565466133</v>
      </c>
      <c r="N387" s="10">
        <v>683.1715870593944</v>
      </c>
      <c r="O387" s="10">
        <v>141.40255773864845</v>
      </c>
      <c r="P387" s="1"/>
    </row>
    <row r="388" spans="2:16" ht="11.25" customHeight="1">
      <c r="B388" s="25">
        <v>43497</v>
      </c>
      <c r="C388" s="26">
        <v>55032</v>
      </c>
      <c r="D388" s="10">
        <v>379</v>
      </c>
      <c r="E388" s="27">
        <v>11535</v>
      </c>
      <c r="F388" s="166"/>
      <c r="G388" s="59"/>
      <c r="H388" s="59"/>
      <c r="I388" s="58">
        <v>2204.28</v>
      </c>
      <c r="J388" s="59"/>
      <c r="K388" s="59"/>
      <c r="L388" s="59"/>
      <c r="M388" s="10">
        <v>1172.0583245235096</v>
      </c>
      <c r="N388" s="10">
        <v>454.406727324527</v>
      </c>
      <c r="O388" s="10">
        <v>93.65454132553917</v>
      </c>
      <c r="P388" s="1"/>
    </row>
    <row r="389" spans="2:16" ht="11.25" customHeight="1">
      <c r="B389" s="25">
        <v>43497</v>
      </c>
      <c r="C389" s="26">
        <v>55062</v>
      </c>
      <c r="D389" s="10">
        <v>380</v>
      </c>
      <c r="E389" s="27">
        <v>11565</v>
      </c>
      <c r="F389" s="166"/>
      <c r="G389" s="59"/>
      <c r="H389" s="59"/>
      <c r="I389" s="58">
        <v>1104.29</v>
      </c>
      <c r="J389" s="59"/>
      <c r="K389" s="59"/>
      <c r="L389" s="59"/>
      <c r="M389" s="10">
        <v>586.2085701194615</v>
      </c>
      <c r="N389" s="10">
        <v>226.71354049063063</v>
      </c>
      <c r="O389" s="10">
        <v>46.53477641023692</v>
      </c>
      <c r="P389" s="1"/>
    </row>
    <row r="390" spans="2:16" ht="11.25" customHeight="1">
      <c r="B390" s="25">
        <v>43497</v>
      </c>
      <c r="C390" s="26">
        <v>55093</v>
      </c>
      <c r="D390" s="10">
        <v>381</v>
      </c>
      <c r="E390" s="27">
        <v>11596</v>
      </c>
      <c r="F390" s="166"/>
      <c r="G390" s="59"/>
      <c r="H390" s="59"/>
      <c r="I390" s="58">
        <v>0</v>
      </c>
      <c r="J390" s="59"/>
      <c r="K390" s="59"/>
      <c r="L390" s="59"/>
      <c r="M390" s="10">
        <v>0</v>
      </c>
      <c r="N390" s="10">
        <v>0</v>
      </c>
      <c r="O390" s="10">
        <v>0</v>
      </c>
      <c r="P390" s="1"/>
    </row>
    <row r="391" spans="2:15" ht="15" customHeight="1">
      <c r="B391" s="28"/>
      <c r="C391" s="29"/>
      <c r="D391" s="29"/>
      <c r="E391" s="28"/>
      <c r="F391" s="167"/>
      <c r="G391" s="168"/>
      <c r="H391" s="168"/>
      <c r="I391" s="169">
        <v>267879557307.51624</v>
      </c>
      <c r="J391" s="168"/>
      <c r="K391" s="168"/>
      <c r="L391" s="168"/>
      <c r="M391" s="30">
        <v>239584637536.18677</v>
      </c>
      <c r="N391" s="30">
        <v>205501161976.12686</v>
      </c>
      <c r="O391" s="30">
        <v>164299186389.50327</v>
      </c>
    </row>
  </sheetData>
  <sheetProtection/>
  <mergeCells count="773">
    <mergeCell ref="F390:H390"/>
    <mergeCell ref="I390:L390"/>
    <mergeCell ref="F391:H391"/>
    <mergeCell ref="I391:L391"/>
    <mergeCell ref="F387:H387"/>
    <mergeCell ref="I387:L387"/>
    <mergeCell ref="F388:H388"/>
    <mergeCell ref="I388:L388"/>
    <mergeCell ref="F389:H389"/>
    <mergeCell ref="I389:L389"/>
    <mergeCell ref="F384:H384"/>
    <mergeCell ref="I384:L384"/>
    <mergeCell ref="F385:H385"/>
    <mergeCell ref="I385:L385"/>
    <mergeCell ref="F386:H386"/>
    <mergeCell ref="I386:L386"/>
    <mergeCell ref="F381:H381"/>
    <mergeCell ref="I381:L381"/>
    <mergeCell ref="F382:H382"/>
    <mergeCell ref="I382:L382"/>
    <mergeCell ref="F383:H383"/>
    <mergeCell ref="I383:L383"/>
    <mergeCell ref="F378:H378"/>
    <mergeCell ref="I378:L378"/>
    <mergeCell ref="F379:H379"/>
    <mergeCell ref="I379:L379"/>
    <mergeCell ref="F380:H380"/>
    <mergeCell ref="I380:L380"/>
    <mergeCell ref="F375:H375"/>
    <mergeCell ref="I375:L375"/>
    <mergeCell ref="F376:H376"/>
    <mergeCell ref="I376:L376"/>
    <mergeCell ref="F377:H377"/>
    <mergeCell ref="I377:L377"/>
    <mergeCell ref="F372:H372"/>
    <mergeCell ref="I372:L372"/>
    <mergeCell ref="F373:H373"/>
    <mergeCell ref="I373:L373"/>
    <mergeCell ref="F374:H374"/>
    <mergeCell ref="I374:L374"/>
    <mergeCell ref="F369:H369"/>
    <mergeCell ref="I369:L369"/>
    <mergeCell ref="F370:H370"/>
    <mergeCell ref="I370:L370"/>
    <mergeCell ref="F371:H371"/>
    <mergeCell ref="I371:L371"/>
    <mergeCell ref="F366:H366"/>
    <mergeCell ref="I366:L366"/>
    <mergeCell ref="F367:H367"/>
    <mergeCell ref="I367:L367"/>
    <mergeCell ref="F368:H368"/>
    <mergeCell ref="I368:L368"/>
    <mergeCell ref="F363:H363"/>
    <mergeCell ref="I363:L363"/>
    <mergeCell ref="F364:H364"/>
    <mergeCell ref="I364:L364"/>
    <mergeCell ref="F365:H365"/>
    <mergeCell ref="I365:L365"/>
    <mergeCell ref="F360:H360"/>
    <mergeCell ref="I360:L360"/>
    <mergeCell ref="F361:H361"/>
    <mergeCell ref="I361:L361"/>
    <mergeCell ref="F362:H362"/>
    <mergeCell ref="I362:L362"/>
    <mergeCell ref="F357:H357"/>
    <mergeCell ref="I357:L357"/>
    <mergeCell ref="F358:H358"/>
    <mergeCell ref="I358:L358"/>
    <mergeCell ref="F359:H359"/>
    <mergeCell ref="I359:L359"/>
    <mergeCell ref="F354:H354"/>
    <mergeCell ref="I354:L354"/>
    <mergeCell ref="F355:H355"/>
    <mergeCell ref="I355:L355"/>
    <mergeCell ref="F356:H356"/>
    <mergeCell ref="I356:L356"/>
    <mergeCell ref="F351:H351"/>
    <mergeCell ref="I351:L351"/>
    <mergeCell ref="F352:H352"/>
    <mergeCell ref="I352:L352"/>
    <mergeCell ref="F353:H353"/>
    <mergeCell ref="I353:L353"/>
    <mergeCell ref="F348:H348"/>
    <mergeCell ref="I348:L348"/>
    <mergeCell ref="F349:H349"/>
    <mergeCell ref="I349:L349"/>
    <mergeCell ref="F350:H350"/>
    <mergeCell ref="I350:L350"/>
    <mergeCell ref="F345:H345"/>
    <mergeCell ref="I345:L345"/>
    <mergeCell ref="F346:H346"/>
    <mergeCell ref="I346:L346"/>
    <mergeCell ref="F347:H347"/>
    <mergeCell ref="I347:L347"/>
    <mergeCell ref="F342:H342"/>
    <mergeCell ref="I342:L342"/>
    <mergeCell ref="F343:H343"/>
    <mergeCell ref="I343:L343"/>
    <mergeCell ref="F344:H344"/>
    <mergeCell ref="I344:L344"/>
    <mergeCell ref="F339:H339"/>
    <mergeCell ref="I339:L339"/>
    <mergeCell ref="F340:H340"/>
    <mergeCell ref="I340:L340"/>
    <mergeCell ref="F341:H341"/>
    <mergeCell ref="I341:L341"/>
    <mergeCell ref="F336:H336"/>
    <mergeCell ref="I336:L336"/>
    <mergeCell ref="F337:H337"/>
    <mergeCell ref="I337:L337"/>
    <mergeCell ref="F338:H338"/>
    <mergeCell ref="I338:L338"/>
    <mergeCell ref="F333:H333"/>
    <mergeCell ref="I333:L333"/>
    <mergeCell ref="F334:H334"/>
    <mergeCell ref="I334:L334"/>
    <mergeCell ref="F335:H335"/>
    <mergeCell ref="I335:L335"/>
    <mergeCell ref="F330:H330"/>
    <mergeCell ref="I330:L330"/>
    <mergeCell ref="F331:H331"/>
    <mergeCell ref="I331:L331"/>
    <mergeCell ref="F332:H332"/>
    <mergeCell ref="I332:L332"/>
    <mergeCell ref="F327:H327"/>
    <mergeCell ref="I327:L327"/>
    <mergeCell ref="F328:H328"/>
    <mergeCell ref="I328:L328"/>
    <mergeCell ref="F329:H329"/>
    <mergeCell ref="I329:L329"/>
    <mergeCell ref="F324:H324"/>
    <mergeCell ref="I324:L324"/>
    <mergeCell ref="F325:H325"/>
    <mergeCell ref="I325:L325"/>
    <mergeCell ref="F326:H326"/>
    <mergeCell ref="I326:L326"/>
    <mergeCell ref="F321:H321"/>
    <mergeCell ref="I321:L321"/>
    <mergeCell ref="F322:H322"/>
    <mergeCell ref="I322:L322"/>
    <mergeCell ref="F323:H323"/>
    <mergeCell ref="I323:L323"/>
    <mergeCell ref="F318:H318"/>
    <mergeCell ref="I318:L318"/>
    <mergeCell ref="F319:H319"/>
    <mergeCell ref="I319:L319"/>
    <mergeCell ref="F320:H320"/>
    <mergeCell ref="I320:L320"/>
    <mergeCell ref="F315:H315"/>
    <mergeCell ref="I315:L315"/>
    <mergeCell ref="F316:H316"/>
    <mergeCell ref="I316:L316"/>
    <mergeCell ref="F317:H317"/>
    <mergeCell ref="I317:L317"/>
    <mergeCell ref="F312:H312"/>
    <mergeCell ref="I312:L312"/>
    <mergeCell ref="F313:H313"/>
    <mergeCell ref="I313:L313"/>
    <mergeCell ref="F314:H314"/>
    <mergeCell ref="I314:L314"/>
    <mergeCell ref="F309:H309"/>
    <mergeCell ref="I309:L309"/>
    <mergeCell ref="F310:H310"/>
    <mergeCell ref="I310:L310"/>
    <mergeCell ref="F311:H311"/>
    <mergeCell ref="I311:L311"/>
    <mergeCell ref="F306:H306"/>
    <mergeCell ref="I306:L306"/>
    <mergeCell ref="F307:H307"/>
    <mergeCell ref="I307:L307"/>
    <mergeCell ref="F308:H308"/>
    <mergeCell ref="I308:L308"/>
    <mergeCell ref="F303:H303"/>
    <mergeCell ref="I303:L303"/>
    <mergeCell ref="F304:H304"/>
    <mergeCell ref="I304:L304"/>
    <mergeCell ref="F305:H305"/>
    <mergeCell ref="I305:L305"/>
    <mergeCell ref="F300:H300"/>
    <mergeCell ref="I300:L300"/>
    <mergeCell ref="F301:H301"/>
    <mergeCell ref="I301:L301"/>
    <mergeCell ref="F302:H302"/>
    <mergeCell ref="I302:L302"/>
    <mergeCell ref="F297:H297"/>
    <mergeCell ref="I297:L297"/>
    <mergeCell ref="F298:H298"/>
    <mergeCell ref="I298:L298"/>
    <mergeCell ref="F299:H299"/>
    <mergeCell ref="I299:L299"/>
    <mergeCell ref="F294:H294"/>
    <mergeCell ref="I294:L294"/>
    <mergeCell ref="F295:H295"/>
    <mergeCell ref="I295:L295"/>
    <mergeCell ref="F296:H296"/>
    <mergeCell ref="I296:L296"/>
    <mergeCell ref="F291:H291"/>
    <mergeCell ref="I291:L291"/>
    <mergeCell ref="F292:H292"/>
    <mergeCell ref="I292:L292"/>
    <mergeCell ref="F293:H293"/>
    <mergeCell ref="I293:L293"/>
    <mergeCell ref="F288:H288"/>
    <mergeCell ref="I288:L288"/>
    <mergeCell ref="F289:H289"/>
    <mergeCell ref="I289:L289"/>
    <mergeCell ref="F290:H290"/>
    <mergeCell ref="I290:L290"/>
    <mergeCell ref="F285:H285"/>
    <mergeCell ref="I285:L285"/>
    <mergeCell ref="F286:H286"/>
    <mergeCell ref="I286:L286"/>
    <mergeCell ref="F287:H287"/>
    <mergeCell ref="I287:L287"/>
    <mergeCell ref="F282:H282"/>
    <mergeCell ref="I282:L282"/>
    <mergeCell ref="F283:H283"/>
    <mergeCell ref="I283:L283"/>
    <mergeCell ref="F284:H284"/>
    <mergeCell ref="I284:L284"/>
    <mergeCell ref="F279:H279"/>
    <mergeCell ref="I279:L279"/>
    <mergeCell ref="F280:H280"/>
    <mergeCell ref="I280:L280"/>
    <mergeCell ref="F281:H281"/>
    <mergeCell ref="I281:L281"/>
    <mergeCell ref="F276:H276"/>
    <mergeCell ref="I276:L276"/>
    <mergeCell ref="F277:H277"/>
    <mergeCell ref="I277:L277"/>
    <mergeCell ref="F278:H278"/>
    <mergeCell ref="I278:L278"/>
    <mergeCell ref="F273:H273"/>
    <mergeCell ref="I273:L273"/>
    <mergeCell ref="F274:H274"/>
    <mergeCell ref="I274:L274"/>
    <mergeCell ref="F275:H275"/>
    <mergeCell ref="I275:L275"/>
    <mergeCell ref="F270:H270"/>
    <mergeCell ref="I270:L270"/>
    <mergeCell ref="F271:H271"/>
    <mergeCell ref="I271:L271"/>
    <mergeCell ref="F272:H272"/>
    <mergeCell ref="I272:L272"/>
    <mergeCell ref="F267:H267"/>
    <mergeCell ref="I267:L267"/>
    <mergeCell ref="F268:H268"/>
    <mergeCell ref="I268:L268"/>
    <mergeCell ref="F269:H269"/>
    <mergeCell ref="I269:L269"/>
    <mergeCell ref="F264:H264"/>
    <mergeCell ref="I264:L264"/>
    <mergeCell ref="F265:H265"/>
    <mergeCell ref="I265:L265"/>
    <mergeCell ref="F266:H266"/>
    <mergeCell ref="I266:L266"/>
    <mergeCell ref="F261:H261"/>
    <mergeCell ref="I261:L261"/>
    <mergeCell ref="F262:H262"/>
    <mergeCell ref="I262:L262"/>
    <mergeCell ref="F263:H263"/>
    <mergeCell ref="I263:L263"/>
    <mergeCell ref="F258:H258"/>
    <mergeCell ref="I258:L258"/>
    <mergeCell ref="F259:H259"/>
    <mergeCell ref="I259:L259"/>
    <mergeCell ref="F260:H260"/>
    <mergeCell ref="I260:L260"/>
    <mergeCell ref="F255:H255"/>
    <mergeCell ref="I255:L255"/>
    <mergeCell ref="F256:H256"/>
    <mergeCell ref="I256:L256"/>
    <mergeCell ref="F257:H257"/>
    <mergeCell ref="I257:L257"/>
    <mergeCell ref="F252:H252"/>
    <mergeCell ref="I252:L252"/>
    <mergeCell ref="F253:H253"/>
    <mergeCell ref="I253:L253"/>
    <mergeCell ref="F254:H254"/>
    <mergeCell ref="I254:L254"/>
    <mergeCell ref="F249:H249"/>
    <mergeCell ref="I249:L249"/>
    <mergeCell ref="F250:H250"/>
    <mergeCell ref="I250:L250"/>
    <mergeCell ref="F251:H251"/>
    <mergeCell ref="I251:L251"/>
    <mergeCell ref="F246:H246"/>
    <mergeCell ref="I246:L246"/>
    <mergeCell ref="F247:H247"/>
    <mergeCell ref="I247:L247"/>
    <mergeCell ref="F248:H248"/>
    <mergeCell ref="I248:L248"/>
    <mergeCell ref="F243:H243"/>
    <mergeCell ref="I243:L243"/>
    <mergeCell ref="F244:H244"/>
    <mergeCell ref="I244:L244"/>
    <mergeCell ref="F245:H245"/>
    <mergeCell ref="I245:L245"/>
    <mergeCell ref="F240:H240"/>
    <mergeCell ref="I240:L240"/>
    <mergeCell ref="F241:H241"/>
    <mergeCell ref="I241:L241"/>
    <mergeCell ref="F242:H242"/>
    <mergeCell ref="I242:L242"/>
    <mergeCell ref="F237:H237"/>
    <mergeCell ref="I237:L237"/>
    <mergeCell ref="F238:H238"/>
    <mergeCell ref="I238:L238"/>
    <mergeCell ref="F239:H239"/>
    <mergeCell ref="I239:L239"/>
    <mergeCell ref="F234:H234"/>
    <mergeCell ref="I234:L234"/>
    <mergeCell ref="F235:H235"/>
    <mergeCell ref="I235:L235"/>
    <mergeCell ref="F236:H236"/>
    <mergeCell ref="I236:L236"/>
    <mergeCell ref="F231:H231"/>
    <mergeCell ref="I231:L231"/>
    <mergeCell ref="F232:H232"/>
    <mergeCell ref="I232:L232"/>
    <mergeCell ref="F233:H233"/>
    <mergeCell ref="I233:L233"/>
    <mergeCell ref="F228:H228"/>
    <mergeCell ref="I228:L228"/>
    <mergeCell ref="F229:H229"/>
    <mergeCell ref="I229:L229"/>
    <mergeCell ref="F230:H230"/>
    <mergeCell ref="I230:L230"/>
    <mergeCell ref="F225:H225"/>
    <mergeCell ref="I225:L225"/>
    <mergeCell ref="F226:H226"/>
    <mergeCell ref="I226:L226"/>
    <mergeCell ref="F227:H227"/>
    <mergeCell ref="I227:L227"/>
    <mergeCell ref="F222:H222"/>
    <mergeCell ref="I222:L222"/>
    <mergeCell ref="F223:H223"/>
    <mergeCell ref="I223:L223"/>
    <mergeCell ref="F224:H224"/>
    <mergeCell ref="I224:L224"/>
    <mergeCell ref="F219:H219"/>
    <mergeCell ref="I219:L219"/>
    <mergeCell ref="F220:H220"/>
    <mergeCell ref="I220:L220"/>
    <mergeCell ref="F221:H221"/>
    <mergeCell ref="I221:L221"/>
    <mergeCell ref="F216:H216"/>
    <mergeCell ref="I216:L216"/>
    <mergeCell ref="F217:H217"/>
    <mergeCell ref="I217:L217"/>
    <mergeCell ref="F218:H218"/>
    <mergeCell ref="I218:L218"/>
    <mergeCell ref="F213:H213"/>
    <mergeCell ref="I213:L213"/>
    <mergeCell ref="F214:H214"/>
    <mergeCell ref="I214:L214"/>
    <mergeCell ref="F215:H215"/>
    <mergeCell ref="I215:L215"/>
    <mergeCell ref="F210:H210"/>
    <mergeCell ref="I210:L210"/>
    <mergeCell ref="F211:H211"/>
    <mergeCell ref="I211:L211"/>
    <mergeCell ref="F212:H212"/>
    <mergeCell ref="I212:L212"/>
    <mergeCell ref="F207:H207"/>
    <mergeCell ref="I207:L207"/>
    <mergeCell ref="F208:H208"/>
    <mergeCell ref="I208:L208"/>
    <mergeCell ref="F209:H209"/>
    <mergeCell ref="I209:L209"/>
    <mergeCell ref="F204:H204"/>
    <mergeCell ref="I204:L204"/>
    <mergeCell ref="F205:H205"/>
    <mergeCell ref="I205:L205"/>
    <mergeCell ref="F206:H206"/>
    <mergeCell ref="I206:L206"/>
    <mergeCell ref="F201:H201"/>
    <mergeCell ref="I201:L201"/>
    <mergeCell ref="F202:H202"/>
    <mergeCell ref="I202:L202"/>
    <mergeCell ref="F203:H203"/>
    <mergeCell ref="I203:L203"/>
    <mergeCell ref="F198:H198"/>
    <mergeCell ref="I198:L198"/>
    <mergeCell ref="F199:H199"/>
    <mergeCell ref="I199:L199"/>
    <mergeCell ref="F200:H200"/>
    <mergeCell ref="I200:L200"/>
    <mergeCell ref="F195:H195"/>
    <mergeCell ref="I195:L195"/>
    <mergeCell ref="F196:H196"/>
    <mergeCell ref="I196:L196"/>
    <mergeCell ref="F197:H197"/>
    <mergeCell ref="I197:L197"/>
    <mergeCell ref="F192:H192"/>
    <mergeCell ref="I192:L192"/>
    <mergeCell ref="F193:H193"/>
    <mergeCell ref="I193:L193"/>
    <mergeCell ref="F194:H194"/>
    <mergeCell ref="I194:L194"/>
    <mergeCell ref="F189:H189"/>
    <mergeCell ref="I189:L189"/>
    <mergeCell ref="F190:H190"/>
    <mergeCell ref="I190:L190"/>
    <mergeCell ref="F191:H191"/>
    <mergeCell ref="I191:L191"/>
    <mergeCell ref="F186:H186"/>
    <mergeCell ref="I186:L186"/>
    <mergeCell ref="F187:H187"/>
    <mergeCell ref="I187:L187"/>
    <mergeCell ref="F188:H188"/>
    <mergeCell ref="I188:L188"/>
    <mergeCell ref="F183:H183"/>
    <mergeCell ref="I183:L183"/>
    <mergeCell ref="F184:H184"/>
    <mergeCell ref="I184:L184"/>
    <mergeCell ref="F185:H185"/>
    <mergeCell ref="I185:L185"/>
    <mergeCell ref="F180:H180"/>
    <mergeCell ref="I180:L180"/>
    <mergeCell ref="F181:H181"/>
    <mergeCell ref="I181:L181"/>
    <mergeCell ref="F182:H182"/>
    <mergeCell ref="I182:L182"/>
    <mergeCell ref="F177:H177"/>
    <mergeCell ref="I177:L177"/>
    <mergeCell ref="F178:H178"/>
    <mergeCell ref="I178:L178"/>
    <mergeCell ref="F179:H179"/>
    <mergeCell ref="I179:L179"/>
    <mergeCell ref="F174:H174"/>
    <mergeCell ref="I174:L174"/>
    <mergeCell ref="F175:H175"/>
    <mergeCell ref="I175:L175"/>
    <mergeCell ref="F176:H176"/>
    <mergeCell ref="I176:L176"/>
    <mergeCell ref="F171:H171"/>
    <mergeCell ref="I171:L171"/>
    <mergeCell ref="F172:H172"/>
    <mergeCell ref="I172:L172"/>
    <mergeCell ref="F173:H173"/>
    <mergeCell ref="I173:L173"/>
    <mergeCell ref="F168:H168"/>
    <mergeCell ref="I168:L168"/>
    <mergeCell ref="F169:H169"/>
    <mergeCell ref="I169:L169"/>
    <mergeCell ref="F170:H170"/>
    <mergeCell ref="I170:L170"/>
    <mergeCell ref="F165:H165"/>
    <mergeCell ref="I165:L165"/>
    <mergeCell ref="F166:H166"/>
    <mergeCell ref="I166:L166"/>
    <mergeCell ref="F167:H167"/>
    <mergeCell ref="I167:L167"/>
    <mergeCell ref="F162:H162"/>
    <mergeCell ref="I162:L162"/>
    <mergeCell ref="F163:H163"/>
    <mergeCell ref="I163:L163"/>
    <mergeCell ref="F164:H164"/>
    <mergeCell ref="I164:L164"/>
    <mergeCell ref="F159:H159"/>
    <mergeCell ref="I159:L159"/>
    <mergeCell ref="F160:H160"/>
    <mergeCell ref="I160:L160"/>
    <mergeCell ref="F161:H161"/>
    <mergeCell ref="I161:L161"/>
    <mergeCell ref="F156:H156"/>
    <mergeCell ref="I156:L156"/>
    <mergeCell ref="F157:H157"/>
    <mergeCell ref="I157:L157"/>
    <mergeCell ref="F158:H158"/>
    <mergeCell ref="I158:L158"/>
    <mergeCell ref="F153:H153"/>
    <mergeCell ref="I153:L153"/>
    <mergeCell ref="F154:H154"/>
    <mergeCell ref="I154:L154"/>
    <mergeCell ref="F155:H155"/>
    <mergeCell ref="I155:L155"/>
    <mergeCell ref="F150:H150"/>
    <mergeCell ref="I150:L150"/>
    <mergeCell ref="F151:H151"/>
    <mergeCell ref="I151:L151"/>
    <mergeCell ref="F152:H152"/>
    <mergeCell ref="I152:L152"/>
    <mergeCell ref="F147:H147"/>
    <mergeCell ref="I147:L147"/>
    <mergeCell ref="F148:H148"/>
    <mergeCell ref="I148:L148"/>
    <mergeCell ref="F149:H149"/>
    <mergeCell ref="I149:L149"/>
    <mergeCell ref="F144:H144"/>
    <mergeCell ref="I144:L144"/>
    <mergeCell ref="F145:H145"/>
    <mergeCell ref="I145:L145"/>
    <mergeCell ref="F146:H146"/>
    <mergeCell ref="I146:L146"/>
    <mergeCell ref="F141:H141"/>
    <mergeCell ref="I141:L141"/>
    <mergeCell ref="F142:H142"/>
    <mergeCell ref="I142:L142"/>
    <mergeCell ref="F143:H143"/>
    <mergeCell ref="I143:L143"/>
    <mergeCell ref="F138:H138"/>
    <mergeCell ref="I138:L138"/>
    <mergeCell ref="F139:H139"/>
    <mergeCell ref="I139:L139"/>
    <mergeCell ref="F140:H140"/>
    <mergeCell ref="I140:L140"/>
    <mergeCell ref="F135:H135"/>
    <mergeCell ref="I135:L135"/>
    <mergeCell ref="F136:H136"/>
    <mergeCell ref="I136:L136"/>
    <mergeCell ref="F137:H137"/>
    <mergeCell ref="I137:L137"/>
    <mergeCell ref="F132:H132"/>
    <mergeCell ref="I132:L132"/>
    <mergeCell ref="F133:H133"/>
    <mergeCell ref="I133:L133"/>
    <mergeCell ref="F134:H134"/>
    <mergeCell ref="I134:L134"/>
    <mergeCell ref="F129:H129"/>
    <mergeCell ref="I129:L129"/>
    <mergeCell ref="F130:H130"/>
    <mergeCell ref="I130:L130"/>
    <mergeCell ref="F131:H131"/>
    <mergeCell ref="I131:L131"/>
    <mergeCell ref="F126:H126"/>
    <mergeCell ref="I126:L126"/>
    <mergeCell ref="F127:H127"/>
    <mergeCell ref="I127:L127"/>
    <mergeCell ref="F128:H128"/>
    <mergeCell ref="I128:L128"/>
    <mergeCell ref="F123:H123"/>
    <mergeCell ref="I123:L123"/>
    <mergeCell ref="F124:H124"/>
    <mergeCell ref="I124:L124"/>
    <mergeCell ref="F125:H125"/>
    <mergeCell ref="I125:L125"/>
    <mergeCell ref="F120:H120"/>
    <mergeCell ref="I120:L120"/>
    <mergeCell ref="F121:H121"/>
    <mergeCell ref="I121:L121"/>
    <mergeCell ref="F122:H122"/>
    <mergeCell ref="I122:L122"/>
    <mergeCell ref="F117:H117"/>
    <mergeCell ref="I117:L117"/>
    <mergeCell ref="F118:H118"/>
    <mergeCell ref="I118:L118"/>
    <mergeCell ref="F119:H119"/>
    <mergeCell ref="I119:L119"/>
    <mergeCell ref="F114:H114"/>
    <mergeCell ref="I114:L114"/>
    <mergeCell ref="F115:H115"/>
    <mergeCell ref="I115:L115"/>
    <mergeCell ref="F116:H116"/>
    <mergeCell ref="I116:L116"/>
    <mergeCell ref="F111:H111"/>
    <mergeCell ref="I111:L111"/>
    <mergeCell ref="F112:H112"/>
    <mergeCell ref="I112:L112"/>
    <mergeCell ref="F113:H113"/>
    <mergeCell ref="I113:L113"/>
    <mergeCell ref="F108:H108"/>
    <mergeCell ref="I108:L108"/>
    <mergeCell ref="F109:H109"/>
    <mergeCell ref="I109:L109"/>
    <mergeCell ref="F110:H110"/>
    <mergeCell ref="I110:L110"/>
    <mergeCell ref="F105:H105"/>
    <mergeCell ref="I105:L105"/>
    <mergeCell ref="F106:H106"/>
    <mergeCell ref="I106:L106"/>
    <mergeCell ref="F107:H107"/>
    <mergeCell ref="I107:L107"/>
    <mergeCell ref="F102:H102"/>
    <mergeCell ref="I102:L102"/>
    <mergeCell ref="F103:H103"/>
    <mergeCell ref="I103:L103"/>
    <mergeCell ref="F104:H104"/>
    <mergeCell ref="I104:L104"/>
    <mergeCell ref="F99:H99"/>
    <mergeCell ref="I99:L99"/>
    <mergeCell ref="F100:H100"/>
    <mergeCell ref="I100:L100"/>
    <mergeCell ref="F101:H101"/>
    <mergeCell ref="I101:L101"/>
    <mergeCell ref="F96:H96"/>
    <mergeCell ref="I96:L96"/>
    <mergeCell ref="F97:H97"/>
    <mergeCell ref="I97:L97"/>
    <mergeCell ref="F98:H98"/>
    <mergeCell ref="I98:L98"/>
    <mergeCell ref="F93:H93"/>
    <mergeCell ref="I93:L93"/>
    <mergeCell ref="F94:H94"/>
    <mergeCell ref="I94:L94"/>
    <mergeCell ref="F95:H95"/>
    <mergeCell ref="I95:L95"/>
    <mergeCell ref="F90:H90"/>
    <mergeCell ref="I90:L90"/>
    <mergeCell ref="F91:H91"/>
    <mergeCell ref="I91:L91"/>
    <mergeCell ref="F92:H92"/>
    <mergeCell ref="I92:L92"/>
    <mergeCell ref="F87:H87"/>
    <mergeCell ref="I87:L87"/>
    <mergeCell ref="F88:H88"/>
    <mergeCell ref="I88:L88"/>
    <mergeCell ref="F89:H89"/>
    <mergeCell ref="I89:L89"/>
    <mergeCell ref="F84:H84"/>
    <mergeCell ref="I84:L84"/>
    <mergeCell ref="F85:H85"/>
    <mergeCell ref="I85:L85"/>
    <mergeCell ref="F86:H86"/>
    <mergeCell ref="I86:L86"/>
    <mergeCell ref="F81:H81"/>
    <mergeCell ref="I81:L81"/>
    <mergeCell ref="F82:H82"/>
    <mergeCell ref="I82:L82"/>
    <mergeCell ref="F83:H83"/>
    <mergeCell ref="I83:L83"/>
    <mergeCell ref="F78:H78"/>
    <mergeCell ref="I78:L78"/>
    <mergeCell ref="F79:H79"/>
    <mergeCell ref="I79:L79"/>
    <mergeCell ref="F80:H80"/>
    <mergeCell ref="I80:L80"/>
    <mergeCell ref="F75:H75"/>
    <mergeCell ref="I75:L75"/>
    <mergeCell ref="F76:H76"/>
    <mergeCell ref="I76:L76"/>
    <mergeCell ref="F77:H77"/>
    <mergeCell ref="I77:L77"/>
    <mergeCell ref="F72:H72"/>
    <mergeCell ref="I72:L72"/>
    <mergeCell ref="F73:H73"/>
    <mergeCell ref="I73:L73"/>
    <mergeCell ref="F74:H74"/>
    <mergeCell ref="I74:L74"/>
    <mergeCell ref="F69:H69"/>
    <mergeCell ref="I69:L69"/>
    <mergeCell ref="F70:H70"/>
    <mergeCell ref="I70:L70"/>
    <mergeCell ref="F71:H71"/>
    <mergeCell ref="I71:L71"/>
    <mergeCell ref="F66:H66"/>
    <mergeCell ref="I66:L66"/>
    <mergeCell ref="F67:H67"/>
    <mergeCell ref="I67:L67"/>
    <mergeCell ref="F68:H68"/>
    <mergeCell ref="I68:L68"/>
    <mergeCell ref="F63:H63"/>
    <mergeCell ref="I63:L63"/>
    <mergeCell ref="F64:H64"/>
    <mergeCell ref="I64:L64"/>
    <mergeCell ref="F65:H65"/>
    <mergeCell ref="I65:L65"/>
    <mergeCell ref="F60:H60"/>
    <mergeCell ref="I60:L60"/>
    <mergeCell ref="F61:H61"/>
    <mergeCell ref="I61:L61"/>
    <mergeCell ref="F62:H62"/>
    <mergeCell ref="I62:L62"/>
    <mergeCell ref="F57:H57"/>
    <mergeCell ref="I57:L57"/>
    <mergeCell ref="F58:H58"/>
    <mergeCell ref="I58:L58"/>
    <mergeCell ref="F59:H59"/>
    <mergeCell ref="I59:L59"/>
    <mergeCell ref="F54:H54"/>
    <mergeCell ref="I54:L54"/>
    <mergeCell ref="F55:H55"/>
    <mergeCell ref="I55:L55"/>
    <mergeCell ref="F56:H56"/>
    <mergeCell ref="I56:L56"/>
    <mergeCell ref="F51:H51"/>
    <mergeCell ref="I51:L51"/>
    <mergeCell ref="F52:H52"/>
    <mergeCell ref="I52:L52"/>
    <mergeCell ref="F53:H53"/>
    <mergeCell ref="I53:L53"/>
    <mergeCell ref="F48:H48"/>
    <mergeCell ref="I48:L48"/>
    <mergeCell ref="F49:H49"/>
    <mergeCell ref="I49:L49"/>
    <mergeCell ref="F50:H50"/>
    <mergeCell ref="I50:L50"/>
    <mergeCell ref="F45:H45"/>
    <mergeCell ref="I45:L45"/>
    <mergeCell ref="F46:H46"/>
    <mergeCell ref="I46:L46"/>
    <mergeCell ref="F47:H47"/>
    <mergeCell ref="I47:L47"/>
    <mergeCell ref="F42:H42"/>
    <mergeCell ref="I42:L42"/>
    <mergeCell ref="F43:H43"/>
    <mergeCell ref="I43:L43"/>
    <mergeCell ref="F44:H44"/>
    <mergeCell ref="I44:L44"/>
    <mergeCell ref="F39:H39"/>
    <mergeCell ref="I39:L39"/>
    <mergeCell ref="F40:H40"/>
    <mergeCell ref="I40:L40"/>
    <mergeCell ref="F41:H41"/>
    <mergeCell ref="I41:L41"/>
    <mergeCell ref="F36:H36"/>
    <mergeCell ref="I36:L36"/>
    <mergeCell ref="F37:H37"/>
    <mergeCell ref="I37:L37"/>
    <mergeCell ref="F38:H38"/>
    <mergeCell ref="I38:L38"/>
    <mergeCell ref="F33:H33"/>
    <mergeCell ref="I33:L33"/>
    <mergeCell ref="F34:H34"/>
    <mergeCell ref="I34:L34"/>
    <mergeCell ref="F35:H35"/>
    <mergeCell ref="I35:L35"/>
    <mergeCell ref="F30:H30"/>
    <mergeCell ref="I30:L30"/>
    <mergeCell ref="F31:H31"/>
    <mergeCell ref="I31:L31"/>
    <mergeCell ref="F32:H32"/>
    <mergeCell ref="I32:L32"/>
    <mergeCell ref="F27:H27"/>
    <mergeCell ref="I27:L27"/>
    <mergeCell ref="F28:H28"/>
    <mergeCell ref="I28:L28"/>
    <mergeCell ref="F29:H29"/>
    <mergeCell ref="I29:L29"/>
    <mergeCell ref="F24:H24"/>
    <mergeCell ref="I24:L24"/>
    <mergeCell ref="F25:H25"/>
    <mergeCell ref="I25:L25"/>
    <mergeCell ref="F26:H26"/>
    <mergeCell ref="I26:L26"/>
    <mergeCell ref="F21:H21"/>
    <mergeCell ref="I21:L21"/>
    <mergeCell ref="F22:H22"/>
    <mergeCell ref="I22:L22"/>
    <mergeCell ref="F23:H23"/>
    <mergeCell ref="I23:L23"/>
    <mergeCell ref="F18:H18"/>
    <mergeCell ref="I18:L18"/>
    <mergeCell ref="F19:H19"/>
    <mergeCell ref="I19:L19"/>
    <mergeCell ref="F20:H20"/>
    <mergeCell ref="I20:L20"/>
    <mergeCell ref="F15:H15"/>
    <mergeCell ref="I15:L15"/>
    <mergeCell ref="F16:H16"/>
    <mergeCell ref="I16:L16"/>
    <mergeCell ref="F17:H17"/>
    <mergeCell ref="I17:L17"/>
    <mergeCell ref="F12:H12"/>
    <mergeCell ref="I12:L12"/>
    <mergeCell ref="F13:H13"/>
    <mergeCell ref="I13:L13"/>
    <mergeCell ref="F14:H14"/>
    <mergeCell ref="I14:L14"/>
    <mergeCell ref="F9:H9"/>
    <mergeCell ref="I9:L9"/>
    <mergeCell ref="F10:H10"/>
    <mergeCell ref="I10:L10"/>
    <mergeCell ref="F11:H11"/>
    <mergeCell ref="I11:L11"/>
    <mergeCell ref="K2:P2"/>
    <mergeCell ref="B4:P4"/>
    <mergeCell ref="B6:F6"/>
    <mergeCell ref="B8:D8"/>
    <mergeCell ref="E8:H8"/>
    <mergeCell ref="I8:O8"/>
    <mergeCell ref="H6:K6"/>
  </mergeCells>
  <printOptions/>
  <pageMargins left="0.4431372549019609" right="0.4431372549019609" top="0.4431372549019609" bottom="0.4431372549019609" header="0.5098039215686275" footer="0.5098039215686275"/>
  <pageSetup horizontalDpi="600" verticalDpi="600" orientation="portrait" paperSize="9" scale="98" r:id="rId1"/>
</worksheet>
</file>

<file path=xl/worksheets/sheet31.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D23" sqref="D23"/>
    </sheetView>
  </sheetViews>
  <sheetFormatPr defaultColWidth="8.8515625" defaultRowHeight="12.75" outlineLevelRow="1"/>
  <cols>
    <col min="1" max="1" width="13.28125" style="214" customWidth="1"/>
    <col min="2" max="2" width="60.57421875" style="214" bestFit="1" customWidth="1"/>
    <col min="3" max="7" width="41.00390625" style="214" customWidth="1"/>
    <col min="8" max="8" width="7.28125" style="214" customWidth="1"/>
    <col min="9" max="9" width="92.00390625" style="214" customWidth="1"/>
    <col min="10" max="11" width="47.7109375" style="214" customWidth="1"/>
    <col min="12" max="12" width="7.28125" style="214" customWidth="1"/>
    <col min="13" max="13" width="25.7109375" style="214" customWidth="1"/>
    <col min="14" max="14" width="25.7109375" style="213" customWidth="1"/>
    <col min="15" max="16384" width="8.8515625" style="212" customWidth="1"/>
  </cols>
  <sheetData>
    <row r="1" spans="1:2" ht="45" customHeight="1">
      <c r="A1" s="339" t="s">
        <v>2073</v>
      </c>
      <c r="B1" s="339"/>
    </row>
    <row r="2" spans="1:13" ht="31.5">
      <c r="A2" s="277" t="s">
        <v>2072</v>
      </c>
      <c r="B2" s="277"/>
      <c r="C2" s="213"/>
      <c r="D2" s="213"/>
      <c r="E2" s="213"/>
      <c r="F2" s="278" t="s">
        <v>1936</v>
      </c>
      <c r="G2" s="255"/>
      <c r="H2" s="213"/>
      <c r="I2" s="184"/>
      <c r="J2" s="213"/>
      <c r="K2" s="213"/>
      <c r="L2" s="213"/>
      <c r="M2" s="213"/>
    </row>
    <row r="3" spans="1:13" ht="15.75" thickBot="1">
      <c r="A3" s="213"/>
      <c r="B3" s="276"/>
      <c r="C3" s="276"/>
      <c r="D3" s="213"/>
      <c r="E3" s="213"/>
      <c r="F3" s="213"/>
      <c r="G3" s="213"/>
      <c r="H3" s="213"/>
      <c r="L3" s="213"/>
      <c r="M3" s="213"/>
    </row>
    <row r="4" spans="1:13" ht="19.5" thickBot="1">
      <c r="A4" s="273"/>
      <c r="B4" s="275" t="s">
        <v>0</v>
      </c>
      <c r="C4" s="274" t="s">
        <v>2071</v>
      </c>
      <c r="D4" s="273"/>
      <c r="E4" s="273"/>
      <c r="F4" s="213"/>
      <c r="G4" s="213"/>
      <c r="H4" s="213"/>
      <c r="I4" s="225" t="s">
        <v>2070</v>
      </c>
      <c r="J4" s="327" t="s">
        <v>2009</v>
      </c>
      <c r="L4" s="213"/>
      <c r="M4" s="213"/>
    </row>
    <row r="5" spans="8:13" ht="15.75" thickBot="1">
      <c r="H5" s="213"/>
      <c r="I5" s="338" t="s">
        <v>2007</v>
      </c>
      <c r="J5" s="214" t="s">
        <v>45</v>
      </c>
      <c r="L5" s="213"/>
      <c r="M5" s="213"/>
    </row>
    <row r="6" spans="1:13" ht="18.75">
      <c r="A6" s="222"/>
      <c r="B6" s="272" t="s">
        <v>2069</v>
      </c>
      <c r="C6" s="222"/>
      <c r="E6" s="221"/>
      <c r="F6" s="221"/>
      <c r="G6" s="221"/>
      <c r="H6" s="213"/>
      <c r="I6" s="338" t="s">
        <v>2005</v>
      </c>
      <c r="J6" s="214" t="s">
        <v>2004</v>
      </c>
      <c r="L6" s="213"/>
      <c r="M6" s="213"/>
    </row>
    <row r="7" spans="2:13" ht="15">
      <c r="B7" s="270" t="s">
        <v>2068</v>
      </c>
      <c r="H7" s="213"/>
      <c r="I7" s="338" t="s">
        <v>2002</v>
      </c>
      <c r="J7" s="214" t="s">
        <v>2001</v>
      </c>
      <c r="L7" s="213"/>
      <c r="M7" s="213"/>
    </row>
    <row r="8" spans="2:13" ht="15">
      <c r="B8" s="270" t="s">
        <v>876</v>
      </c>
      <c r="H8" s="213"/>
      <c r="I8" s="338" t="s">
        <v>2067</v>
      </c>
      <c r="J8" s="214" t="s">
        <v>2066</v>
      </c>
      <c r="L8" s="213"/>
      <c r="M8" s="213"/>
    </row>
    <row r="9" spans="2:13" ht="15.75" thickBot="1">
      <c r="B9" s="269" t="s">
        <v>877</v>
      </c>
      <c r="H9" s="213"/>
      <c r="L9" s="213"/>
      <c r="M9" s="213"/>
    </row>
    <row r="10" spans="2:13" ht="15">
      <c r="B10" s="268"/>
      <c r="H10" s="213"/>
      <c r="I10" s="337" t="s">
        <v>2065</v>
      </c>
      <c r="L10" s="213"/>
      <c r="M10" s="213"/>
    </row>
    <row r="11" spans="2:13" ht="15">
      <c r="B11" s="268"/>
      <c r="H11" s="213"/>
      <c r="I11" s="337" t="s">
        <v>2064</v>
      </c>
      <c r="L11" s="213"/>
      <c r="M11" s="213"/>
    </row>
    <row r="12" spans="1:13" ht="37.5">
      <c r="A12" s="225" t="s">
        <v>5</v>
      </c>
      <c r="B12" s="225" t="s">
        <v>875</v>
      </c>
      <c r="C12" s="224"/>
      <c r="D12" s="224"/>
      <c r="E12" s="224"/>
      <c r="F12" s="224"/>
      <c r="G12" s="224"/>
      <c r="H12" s="213"/>
      <c r="L12" s="213"/>
      <c r="M12" s="213"/>
    </row>
    <row r="13" spans="1:13" ht="15" customHeight="1">
      <c r="A13" s="219"/>
      <c r="B13" s="220" t="s">
        <v>878</v>
      </c>
      <c r="C13" s="219" t="s">
        <v>879</v>
      </c>
      <c r="D13" s="219" t="s">
        <v>880</v>
      </c>
      <c r="E13" s="218"/>
      <c r="F13" s="217"/>
      <c r="G13" s="217"/>
      <c r="H13" s="213"/>
      <c r="L13" s="213"/>
      <c r="M13" s="213"/>
    </row>
    <row r="14" spans="1:13" ht="15">
      <c r="A14" s="214" t="s">
        <v>881</v>
      </c>
      <c r="B14" s="235" t="s">
        <v>882</v>
      </c>
      <c r="C14" s="336"/>
      <c r="D14" s="336"/>
      <c r="E14" s="221"/>
      <c r="F14" s="221"/>
      <c r="G14" s="221"/>
      <c r="H14" s="213"/>
      <c r="L14" s="213"/>
      <c r="M14" s="213"/>
    </row>
    <row r="15" spans="1:13" ht="15">
      <c r="A15" s="214" t="s">
        <v>883</v>
      </c>
      <c r="B15" s="235" t="s">
        <v>884</v>
      </c>
      <c r="C15" s="240" t="s">
        <v>885</v>
      </c>
      <c r="D15" s="240" t="s">
        <v>886</v>
      </c>
      <c r="E15" s="221"/>
      <c r="F15" s="221"/>
      <c r="G15" s="221"/>
      <c r="H15" s="213"/>
      <c r="L15" s="213"/>
      <c r="M15" s="213"/>
    </row>
    <row r="16" spans="1:13" ht="15">
      <c r="A16" s="214" t="s">
        <v>887</v>
      </c>
      <c r="B16" s="235" t="s">
        <v>888</v>
      </c>
      <c r="C16" s="240"/>
      <c r="D16" s="240"/>
      <c r="E16" s="221"/>
      <c r="F16" s="221"/>
      <c r="G16" s="221"/>
      <c r="H16" s="213"/>
      <c r="L16" s="213"/>
      <c r="M16" s="213"/>
    </row>
    <row r="17" spans="1:13" ht="15">
      <c r="A17" s="214" t="s">
        <v>889</v>
      </c>
      <c r="B17" s="235" t="s">
        <v>890</v>
      </c>
      <c r="C17" s="240"/>
      <c r="D17" s="240"/>
      <c r="E17" s="221"/>
      <c r="F17" s="221"/>
      <c r="G17" s="221"/>
      <c r="H17" s="213"/>
      <c r="L17" s="213"/>
      <c r="M17" s="213"/>
    </row>
    <row r="18" spans="1:13" ht="15">
      <c r="A18" s="214" t="s">
        <v>891</v>
      </c>
      <c r="B18" s="235" t="s">
        <v>892</v>
      </c>
      <c r="C18" s="240"/>
      <c r="D18" s="240"/>
      <c r="E18" s="221"/>
      <c r="F18" s="221"/>
      <c r="G18" s="221"/>
      <c r="H18" s="213"/>
      <c r="L18" s="213"/>
      <c r="M18" s="213"/>
    </row>
    <row r="19" spans="1:13" ht="15">
      <c r="A19" s="214" t="s">
        <v>893</v>
      </c>
      <c r="B19" s="235" t="s">
        <v>894</v>
      </c>
      <c r="C19" s="240"/>
      <c r="D19" s="240"/>
      <c r="E19" s="221"/>
      <c r="F19" s="221"/>
      <c r="G19" s="221"/>
      <c r="H19" s="213"/>
      <c r="L19" s="213"/>
      <c r="M19" s="213"/>
    </row>
    <row r="20" spans="1:13" ht="15">
      <c r="A20" s="214" t="s">
        <v>895</v>
      </c>
      <c r="B20" s="235" t="s">
        <v>896</v>
      </c>
      <c r="C20" s="240"/>
      <c r="D20" s="240"/>
      <c r="E20" s="221"/>
      <c r="F20" s="221"/>
      <c r="G20" s="221"/>
      <c r="H20" s="213"/>
      <c r="L20" s="213"/>
      <c r="M20" s="213"/>
    </row>
    <row r="21" spans="1:13" ht="15">
      <c r="A21" s="214" t="s">
        <v>897</v>
      </c>
      <c r="B21" s="235" t="s">
        <v>898</v>
      </c>
      <c r="C21" s="240"/>
      <c r="D21" s="240"/>
      <c r="E21" s="221"/>
      <c r="F21" s="221"/>
      <c r="G21" s="221"/>
      <c r="H21" s="213"/>
      <c r="L21" s="213"/>
      <c r="M21" s="213"/>
    </row>
    <row r="22" spans="1:13" ht="15">
      <c r="A22" s="214" t="s">
        <v>899</v>
      </c>
      <c r="B22" s="235" t="s">
        <v>900</v>
      </c>
      <c r="C22" s="240"/>
      <c r="D22" s="240"/>
      <c r="E22" s="221"/>
      <c r="F22" s="221"/>
      <c r="G22" s="221"/>
      <c r="H22" s="213"/>
      <c r="L22" s="213"/>
      <c r="M22" s="213"/>
    </row>
    <row r="23" spans="1:13" ht="30">
      <c r="A23" s="214" t="s">
        <v>901</v>
      </c>
      <c r="B23" s="235" t="s">
        <v>902</v>
      </c>
      <c r="C23" s="240" t="s">
        <v>903</v>
      </c>
      <c r="D23" s="240"/>
      <c r="E23" s="221"/>
      <c r="F23" s="221"/>
      <c r="G23" s="221"/>
      <c r="H23" s="213"/>
      <c r="L23" s="213"/>
      <c r="M23" s="213"/>
    </row>
    <row r="24" spans="1:13" ht="15">
      <c r="A24" s="214" t="s">
        <v>904</v>
      </c>
      <c r="B24" s="235" t="s">
        <v>905</v>
      </c>
      <c r="C24" s="240" t="s">
        <v>906</v>
      </c>
      <c r="D24" s="240"/>
      <c r="E24" s="221"/>
      <c r="F24" s="221"/>
      <c r="G24" s="221"/>
      <c r="H24" s="213"/>
      <c r="L24" s="213"/>
      <c r="M24" s="213"/>
    </row>
    <row r="25" spans="1:13" ht="15" outlineLevel="1">
      <c r="A25" s="214" t="s">
        <v>907</v>
      </c>
      <c r="B25" s="216"/>
      <c r="E25" s="221"/>
      <c r="F25" s="221"/>
      <c r="G25" s="221"/>
      <c r="H25" s="213"/>
      <c r="L25" s="213"/>
      <c r="M25" s="213"/>
    </row>
    <row r="26" spans="1:13" ht="15" outlineLevel="1">
      <c r="A26" s="214" t="s">
        <v>908</v>
      </c>
      <c r="B26" s="216"/>
      <c r="E26" s="221"/>
      <c r="F26" s="221"/>
      <c r="G26" s="221"/>
      <c r="H26" s="213"/>
      <c r="L26" s="213"/>
      <c r="M26" s="213"/>
    </row>
    <row r="27" spans="1:13" ht="15" outlineLevel="1">
      <c r="A27" s="214" t="s">
        <v>909</v>
      </c>
      <c r="B27" s="216"/>
      <c r="E27" s="221"/>
      <c r="F27" s="221"/>
      <c r="G27" s="221"/>
      <c r="H27" s="213"/>
      <c r="L27" s="213"/>
      <c r="M27" s="213"/>
    </row>
    <row r="28" spans="1:13" ht="15" outlineLevel="1">
      <c r="A28" s="214" t="s">
        <v>910</v>
      </c>
      <c r="B28" s="216"/>
      <c r="E28" s="221"/>
      <c r="F28" s="221"/>
      <c r="G28" s="221"/>
      <c r="H28" s="213"/>
      <c r="L28" s="213"/>
      <c r="M28" s="213"/>
    </row>
    <row r="29" spans="1:13" ht="15" outlineLevel="1">
      <c r="A29" s="214" t="s">
        <v>911</v>
      </c>
      <c r="B29" s="216"/>
      <c r="E29" s="221"/>
      <c r="F29" s="221"/>
      <c r="G29" s="221"/>
      <c r="H29" s="213"/>
      <c r="L29" s="213"/>
      <c r="M29" s="213"/>
    </row>
    <row r="30" spans="1:13" ht="15" outlineLevel="1">
      <c r="A30" s="214" t="s">
        <v>912</v>
      </c>
      <c r="B30" s="216"/>
      <c r="E30" s="221"/>
      <c r="F30" s="221"/>
      <c r="G30" s="221"/>
      <c r="H30" s="213"/>
      <c r="L30" s="213"/>
      <c r="M30" s="213"/>
    </row>
    <row r="31" spans="1:13" ht="15" outlineLevel="1">
      <c r="A31" s="214" t="s">
        <v>913</v>
      </c>
      <c r="B31" s="216"/>
      <c r="E31" s="221"/>
      <c r="F31" s="221"/>
      <c r="G31" s="221"/>
      <c r="H31" s="213"/>
      <c r="L31" s="213"/>
      <c r="M31" s="213"/>
    </row>
    <row r="32" spans="1:13" ht="15" outlineLevel="1">
      <c r="A32" s="214" t="s">
        <v>914</v>
      </c>
      <c r="B32" s="216"/>
      <c r="E32" s="221"/>
      <c r="F32" s="221"/>
      <c r="G32" s="221"/>
      <c r="H32" s="213"/>
      <c r="L32" s="213"/>
      <c r="M32" s="213"/>
    </row>
    <row r="33" spans="1:13" ht="18.75">
      <c r="A33" s="224"/>
      <c r="B33" s="225" t="s">
        <v>876</v>
      </c>
      <c r="C33" s="224"/>
      <c r="D33" s="224"/>
      <c r="E33" s="224"/>
      <c r="F33" s="224"/>
      <c r="G33" s="224"/>
      <c r="H33" s="213"/>
      <c r="L33" s="213"/>
      <c r="M33" s="213"/>
    </row>
    <row r="34" spans="1:13" ht="15" customHeight="1">
      <c r="A34" s="219"/>
      <c r="B34" s="220" t="s">
        <v>915</v>
      </c>
      <c r="C34" s="219" t="s">
        <v>916</v>
      </c>
      <c r="D34" s="219" t="s">
        <v>880</v>
      </c>
      <c r="E34" s="219" t="s">
        <v>917</v>
      </c>
      <c r="F34" s="217"/>
      <c r="G34" s="217"/>
      <c r="H34" s="213"/>
      <c r="L34" s="213"/>
      <c r="M34" s="213"/>
    </row>
    <row r="35" spans="1:13" ht="15">
      <c r="A35" s="214" t="s">
        <v>918</v>
      </c>
      <c r="B35" s="336" t="s">
        <v>2063</v>
      </c>
      <c r="C35" s="336" t="s">
        <v>2062</v>
      </c>
      <c r="D35" s="336" t="s">
        <v>2061</v>
      </c>
      <c r="E35" s="336" t="s">
        <v>2060</v>
      </c>
      <c r="F35" s="335"/>
      <c r="G35" s="335"/>
      <c r="H35" s="213"/>
      <c r="L35" s="213"/>
      <c r="M35" s="213"/>
    </row>
    <row r="36" spans="1:13" ht="15">
      <c r="A36" s="214" t="s">
        <v>919</v>
      </c>
      <c r="B36" s="235"/>
      <c r="H36" s="213"/>
      <c r="L36" s="213"/>
      <c r="M36" s="213"/>
    </row>
    <row r="37" spans="1:13" ht="15">
      <c r="A37" s="214" t="s">
        <v>920</v>
      </c>
      <c r="B37" s="235"/>
      <c r="H37" s="213"/>
      <c r="L37" s="213"/>
      <c r="M37" s="213"/>
    </row>
    <row r="38" spans="1:13" ht="15">
      <c r="A38" s="214" t="s">
        <v>921</v>
      </c>
      <c r="B38" s="235"/>
      <c r="H38" s="213"/>
      <c r="L38" s="213"/>
      <c r="M38" s="213"/>
    </row>
    <row r="39" spans="1:13" ht="15">
      <c r="A39" s="214" t="s">
        <v>922</v>
      </c>
      <c r="B39" s="235"/>
      <c r="H39" s="213"/>
      <c r="L39" s="213"/>
      <c r="M39" s="213"/>
    </row>
    <row r="40" spans="1:13" ht="15">
      <c r="A40" s="214" t="s">
        <v>923</v>
      </c>
      <c r="B40" s="235"/>
      <c r="H40" s="213"/>
      <c r="L40" s="213"/>
      <c r="M40" s="213"/>
    </row>
    <row r="41" spans="1:13" ht="15">
      <c r="A41" s="214" t="s">
        <v>924</v>
      </c>
      <c r="B41" s="235"/>
      <c r="H41" s="213"/>
      <c r="L41" s="213"/>
      <c r="M41" s="213"/>
    </row>
    <row r="42" spans="1:13" ht="15">
      <c r="A42" s="214" t="s">
        <v>925</v>
      </c>
      <c r="B42" s="235"/>
      <c r="H42" s="213"/>
      <c r="L42" s="213"/>
      <c r="M42" s="213"/>
    </row>
    <row r="43" spans="1:13" ht="15">
      <c r="A43" s="214" t="s">
        <v>926</v>
      </c>
      <c r="B43" s="235"/>
      <c r="H43" s="213"/>
      <c r="L43" s="213"/>
      <c r="M43" s="213"/>
    </row>
    <row r="44" spans="1:13" ht="15">
      <c r="A44" s="214" t="s">
        <v>927</v>
      </c>
      <c r="B44" s="235"/>
      <c r="H44" s="213"/>
      <c r="L44" s="213"/>
      <c r="M44" s="213"/>
    </row>
    <row r="45" spans="1:13" ht="15">
      <c r="A45" s="214" t="s">
        <v>928</v>
      </c>
      <c r="B45" s="235"/>
      <c r="H45" s="213"/>
      <c r="L45" s="213"/>
      <c r="M45" s="213"/>
    </row>
    <row r="46" spans="1:13" ht="15">
      <c r="A46" s="214" t="s">
        <v>929</v>
      </c>
      <c r="B46" s="235"/>
      <c r="H46" s="213"/>
      <c r="L46" s="213"/>
      <c r="M46" s="213"/>
    </row>
    <row r="47" spans="1:13" ht="15">
      <c r="A47" s="214" t="s">
        <v>930</v>
      </c>
      <c r="B47" s="235"/>
      <c r="H47" s="213"/>
      <c r="L47" s="213"/>
      <c r="M47" s="213"/>
    </row>
    <row r="48" spans="1:13" ht="15">
      <c r="A48" s="214" t="s">
        <v>931</v>
      </c>
      <c r="B48" s="235"/>
      <c r="H48" s="213"/>
      <c r="L48" s="213"/>
      <c r="M48" s="213"/>
    </row>
    <row r="49" spans="1:13" ht="15">
      <c r="A49" s="214" t="s">
        <v>932</v>
      </c>
      <c r="B49" s="235"/>
      <c r="H49" s="213"/>
      <c r="L49" s="213"/>
      <c r="M49" s="213"/>
    </row>
    <row r="50" spans="1:13" ht="15">
      <c r="A50" s="214" t="s">
        <v>933</v>
      </c>
      <c r="B50" s="235"/>
      <c r="H50" s="213"/>
      <c r="L50" s="213"/>
      <c r="M50" s="213"/>
    </row>
    <row r="51" spans="1:13" ht="15">
      <c r="A51" s="214" t="s">
        <v>934</v>
      </c>
      <c r="B51" s="235"/>
      <c r="H51" s="213"/>
      <c r="L51" s="213"/>
      <c r="M51" s="213"/>
    </row>
    <row r="52" spans="1:13" ht="15">
      <c r="A52" s="214" t="s">
        <v>935</v>
      </c>
      <c r="B52" s="235"/>
      <c r="H52" s="213"/>
      <c r="L52" s="213"/>
      <c r="M52" s="213"/>
    </row>
    <row r="53" spans="1:13" ht="15">
      <c r="A53" s="214" t="s">
        <v>936</v>
      </c>
      <c r="B53" s="235"/>
      <c r="H53" s="213"/>
      <c r="L53" s="213"/>
      <c r="M53" s="213"/>
    </row>
    <row r="54" spans="1:13" ht="15">
      <c r="A54" s="214" t="s">
        <v>937</v>
      </c>
      <c r="B54" s="235"/>
      <c r="H54" s="213"/>
      <c r="L54" s="213"/>
      <c r="M54" s="213"/>
    </row>
    <row r="55" spans="1:13" ht="15">
      <c r="A55" s="214" t="s">
        <v>938</v>
      </c>
      <c r="B55" s="235"/>
      <c r="H55" s="213"/>
      <c r="L55" s="213"/>
      <c r="M55" s="213"/>
    </row>
    <row r="56" spans="1:13" ht="15">
      <c r="A56" s="214" t="s">
        <v>939</v>
      </c>
      <c r="B56" s="235"/>
      <c r="H56" s="213"/>
      <c r="L56" s="213"/>
      <c r="M56" s="213"/>
    </row>
    <row r="57" spans="1:13" ht="15">
      <c r="A57" s="214" t="s">
        <v>940</v>
      </c>
      <c r="B57" s="235"/>
      <c r="H57" s="213"/>
      <c r="L57" s="213"/>
      <c r="M57" s="213"/>
    </row>
    <row r="58" spans="1:13" ht="15">
      <c r="A58" s="214" t="s">
        <v>941</v>
      </c>
      <c r="B58" s="235"/>
      <c r="H58" s="213"/>
      <c r="L58" s="213"/>
      <c r="M58" s="213"/>
    </row>
    <row r="59" spans="1:13" ht="15">
      <c r="A59" s="214" t="s">
        <v>942</v>
      </c>
      <c r="B59" s="235"/>
      <c r="H59" s="213"/>
      <c r="L59" s="213"/>
      <c r="M59" s="213"/>
    </row>
    <row r="60" spans="1:13" ht="15" outlineLevel="1">
      <c r="A60" s="214" t="s">
        <v>943</v>
      </c>
      <c r="B60" s="235"/>
      <c r="E60" s="235"/>
      <c r="F60" s="235"/>
      <c r="G60" s="235"/>
      <c r="H60" s="213"/>
      <c r="L60" s="213"/>
      <c r="M60" s="213"/>
    </row>
    <row r="61" spans="1:13" ht="15" outlineLevel="1">
      <c r="A61" s="214" t="s">
        <v>944</v>
      </c>
      <c r="B61" s="235"/>
      <c r="E61" s="235"/>
      <c r="F61" s="235"/>
      <c r="G61" s="235"/>
      <c r="H61" s="213"/>
      <c r="L61" s="213"/>
      <c r="M61" s="213"/>
    </row>
    <row r="62" spans="1:13" ht="15" outlineLevel="1">
      <c r="A62" s="214" t="s">
        <v>945</v>
      </c>
      <c r="B62" s="235"/>
      <c r="E62" s="235"/>
      <c r="F62" s="235"/>
      <c r="G62" s="235"/>
      <c r="H62" s="213"/>
      <c r="L62" s="213"/>
      <c r="M62" s="213"/>
    </row>
    <row r="63" spans="1:13" ht="15" outlineLevel="1">
      <c r="A63" s="214" t="s">
        <v>946</v>
      </c>
      <c r="B63" s="235"/>
      <c r="E63" s="235"/>
      <c r="F63" s="235"/>
      <c r="G63" s="235"/>
      <c r="H63" s="213"/>
      <c r="L63" s="213"/>
      <c r="M63" s="213"/>
    </row>
    <row r="64" spans="1:13" ht="15" outlineLevel="1">
      <c r="A64" s="214" t="s">
        <v>947</v>
      </c>
      <c r="B64" s="235"/>
      <c r="E64" s="235"/>
      <c r="F64" s="235"/>
      <c r="G64" s="235"/>
      <c r="H64" s="213"/>
      <c r="L64" s="213"/>
      <c r="M64" s="213"/>
    </row>
    <row r="65" spans="1:13" ht="15" outlineLevel="1">
      <c r="A65" s="214" t="s">
        <v>948</v>
      </c>
      <c r="B65" s="235"/>
      <c r="E65" s="235"/>
      <c r="F65" s="235"/>
      <c r="G65" s="235"/>
      <c r="H65" s="213"/>
      <c r="L65" s="213"/>
      <c r="M65" s="213"/>
    </row>
    <row r="66" spans="1:13" ht="15" outlineLevel="1">
      <c r="A66" s="214" t="s">
        <v>949</v>
      </c>
      <c r="B66" s="235"/>
      <c r="E66" s="235"/>
      <c r="F66" s="235"/>
      <c r="G66" s="235"/>
      <c r="H66" s="213"/>
      <c r="L66" s="213"/>
      <c r="M66" s="213"/>
    </row>
    <row r="67" spans="1:13" ht="15" outlineLevel="1">
      <c r="A67" s="214" t="s">
        <v>950</v>
      </c>
      <c r="B67" s="235"/>
      <c r="E67" s="235"/>
      <c r="F67" s="235"/>
      <c r="G67" s="235"/>
      <c r="H67" s="213"/>
      <c r="L67" s="213"/>
      <c r="M67" s="213"/>
    </row>
    <row r="68" spans="1:13" ht="15" outlineLevel="1">
      <c r="A68" s="214" t="s">
        <v>951</v>
      </c>
      <c r="B68" s="235"/>
      <c r="E68" s="235"/>
      <c r="F68" s="235"/>
      <c r="G68" s="235"/>
      <c r="H68" s="213"/>
      <c r="L68" s="213"/>
      <c r="M68" s="213"/>
    </row>
    <row r="69" spans="1:13" ht="15" outlineLevel="1">
      <c r="A69" s="214" t="s">
        <v>952</v>
      </c>
      <c r="B69" s="235"/>
      <c r="E69" s="235"/>
      <c r="F69" s="235"/>
      <c r="G69" s="235"/>
      <c r="H69" s="213"/>
      <c r="L69" s="213"/>
      <c r="M69" s="213"/>
    </row>
    <row r="70" spans="1:13" ht="15" outlineLevel="1">
      <c r="A70" s="214" t="s">
        <v>953</v>
      </c>
      <c r="B70" s="235"/>
      <c r="E70" s="235"/>
      <c r="F70" s="235"/>
      <c r="G70" s="235"/>
      <c r="H70" s="213"/>
      <c r="L70" s="213"/>
      <c r="M70" s="213"/>
    </row>
    <row r="71" spans="1:13" ht="15" outlineLevel="1">
      <c r="A71" s="214" t="s">
        <v>954</v>
      </c>
      <c r="B71" s="235"/>
      <c r="E71" s="235"/>
      <c r="F71" s="235"/>
      <c r="G71" s="235"/>
      <c r="H71" s="213"/>
      <c r="L71" s="213"/>
      <c r="M71" s="213"/>
    </row>
    <row r="72" spans="1:13" ht="15" outlineLevel="1">
      <c r="A72" s="214" t="s">
        <v>955</v>
      </c>
      <c r="B72" s="235"/>
      <c r="E72" s="235"/>
      <c r="F72" s="235"/>
      <c r="G72" s="235"/>
      <c r="H72" s="213"/>
      <c r="L72" s="213"/>
      <c r="M72" s="213"/>
    </row>
    <row r="73" spans="1:8" ht="37.5">
      <c r="A73" s="224"/>
      <c r="B73" s="225" t="s">
        <v>877</v>
      </c>
      <c r="C73" s="224"/>
      <c r="D73" s="224"/>
      <c r="E73" s="224"/>
      <c r="F73" s="224"/>
      <c r="G73" s="224"/>
      <c r="H73" s="213"/>
    </row>
    <row r="74" spans="1:14" ht="15" customHeight="1">
      <c r="A74" s="219"/>
      <c r="B74" s="220" t="s">
        <v>956</v>
      </c>
      <c r="C74" s="219" t="s">
        <v>957</v>
      </c>
      <c r="D74" s="219"/>
      <c r="E74" s="217"/>
      <c r="F74" s="217"/>
      <c r="G74" s="217"/>
      <c r="H74" s="212"/>
      <c r="I74" s="212"/>
      <c r="J74" s="212"/>
      <c r="K74" s="212"/>
      <c r="L74" s="212"/>
      <c r="M74" s="212"/>
      <c r="N74" s="212"/>
    </row>
    <row r="75" spans="1:8" ht="15">
      <c r="A75" s="214" t="s">
        <v>958</v>
      </c>
      <c r="B75" s="214" t="s">
        <v>959</v>
      </c>
      <c r="C75" s="249">
        <v>32.2209426080294</v>
      </c>
      <c r="H75" s="213"/>
    </row>
    <row r="76" spans="1:8" ht="15">
      <c r="A76" s="214" t="s">
        <v>960</v>
      </c>
      <c r="B76" s="214" t="s">
        <v>2059</v>
      </c>
      <c r="C76" s="249">
        <v>172.24268454247965</v>
      </c>
      <c r="H76" s="213"/>
    </row>
    <row r="77" spans="1:8" ht="15" outlineLevel="1">
      <c r="A77" s="214" t="s">
        <v>961</v>
      </c>
      <c r="H77" s="213"/>
    </row>
    <row r="78" spans="1:8" ht="15" outlineLevel="1">
      <c r="A78" s="214" t="s">
        <v>962</v>
      </c>
      <c r="H78" s="213"/>
    </row>
    <row r="79" spans="1:8" ht="15" outlineLevel="1">
      <c r="A79" s="214" t="s">
        <v>963</v>
      </c>
      <c r="H79" s="213"/>
    </row>
    <row r="80" spans="1:8" ht="15" outlineLevel="1">
      <c r="A80" s="214" t="s">
        <v>964</v>
      </c>
      <c r="H80" s="213"/>
    </row>
    <row r="81" spans="1:8" ht="15">
      <c r="A81" s="219"/>
      <c r="B81" s="220" t="s">
        <v>965</v>
      </c>
      <c r="C81" s="219" t="s">
        <v>483</v>
      </c>
      <c r="D81" s="219" t="s">
        <v>484</v>
      </c>
      <c r="E81" s="217" t="s">
        <v>966</v>
      </c>
      <c r="F81" s="217" t="s">
        <v>967</v>
      </c>
      <c r="G81" s="217" t="s">
        <v>968</v>
      </c>
      <c r="H81" s="213"/>
    </row>
    <row r="82" spans="1:8" ht="15">
      <c r="A82" s="214" t="s">
        <v>969</v>
      </c>
      <c r="B82" s="214" t="s">
        <v>970</v>
      </c>
      <c r="C82" s="306">
        <v>0.001212596398978386</v>
      </c>
      <c r="D82" s="334"/>
      <c r="E82" s="334"/>
      <c r="F82" s="334"/>
      <c r="G82" s="334">
        <f>C82</f>
        <v>0.001212596398978386</v>
      </c>
      <c r="H82" s="213"/>
    </row>
    <row r="83" spans="1:8" ht="15">
      <c r="A83" s="214" t="s">
        <v>971</v>
      </c>
      <c r="B83" s="214" t="s">
        <v>972</v>
      </c>
      <c r="C83" s="306">
        <v>0.00017243716811060788</v>
      </c>
      <c r="G83" s="333">
        <f>C83</f>
        <v>0.00017243716811060788</v>
      </c>
      <c r="H83" s="213"/>
    </row>
    <row r="84" spans="1:8" ht="15">
      <c r="A84" s="214" t="s">
        <v>973</v>
      </c>
      <c r="B84" s="214" t="s">
        <v>974</v>
      </c>
      <c r="C84" s="306">
        <v>0.00013152790085390272</v>
      </c>
      <c r="G84" s="333">
        <f>C84</f>
        <v>0.00013152790085390272</v>
      </c>
      <c r="H84" s="213"/>
    </row>
    <row r="85" spans="1:8" ht="15">
      <c r="A85" s="214" t="s">
        <v>975</v>
      </c>
      <c r="B85" s="214" t="s">
        <v>976</v>
      </c>
      <c r="C85" s="306">
        <v>0</v>
      </c>
      <c r="G85" s="333">
        <f>C85</f>
        <v>0</v>
      </c>
      <c r="H85" s="213"/>
    </row>
    <row r="86" spans="1:8" ht="15">
      <c r="A86" s="214" t="s">
        <v>977</v>
      </c>
      <c r="B86" s="214" t="s">
        <v>978</v>
      </c>
      <c r="C86" s="306">
        <v>0</v>
      </c>
      <c r="G86" s="333">
        <f>C86</f>
        <v>0</v>
      </c>
      <c r="H86" s="213"/>
    </row>
    <row r="87" spans="1:8" ht="15" outlineLevel="1">
      <c r="A87" s="214" t="s">
        <v>979</v>
      </c>
      <c r="H87" s="213"/>
    </row>
    <row r="88" spans="1:8" ht="15" outlineLevel="1">
      <c r="A88" s="214" t="s">
        <v>980</v>
      </c>
      <c r="H88" s="213"/>
    </row>
    <row r="89" spans="1:8" ht="15" outlineLevel="1">
      <c r="A89" s="214" t="s">
        <v>981</v>
      </c>
      <c r="H89" s="213"/>
    </row>
    <row r="90" spans="1:8" ht="15" outlineLevel="1">
      <c r="A90" s="214" t="s">
        <v>982</v>
      </c>
      <c r="H90" s="213"/>
    </row>
    <row r="91" ht="15">
      <c r="H91" s="213"/>
    </row>
    <row r="92" ht="15">
      <c r="H92" s="213"/>
    </row>
    <row r="93" ht="15">
      <c r="H93" s="213"/>
    </row>
    <row r="94" ht="15">
      <c r="H94" s="213"/>
    </row>
    <row r="95" ht="15">
      <c r="H95" s="213"/>
    </row>
    <row r="96" ht="15">
      <c r="H96" s="213"/>
    </row>
    <row r="97" ht="15">
      <c r="H97" s="213"/>
    </row>
    <row r="98" ht="15">
      <c r="H98" s="213"/>
    </row>
    <row r="99" ht="15">
      <c r="H99" s="213"/>
    </row>
    <row r="100" ht="15">
      <c r="H100" s="213"/>
    </row>
    <row r="101" ht="15">
      <c r="H101" s="213"/>
    </row>
    <row r="102" ht="15">
      <c r="H102" s="213"/>
    </row>
    <row r="103" ht="15">
      <c r="H103" s="213"/>
    </row>
    <row r="104" ht="15">
      <c r="H104" s="213"/>
    </row>
    <row r="105" ht="15">
      <c r="H105" s="213"/>
    </row>
    <row r="106" ht="15">
      <c r="H106" s="213"/>
    </row>
    <row r="107" ht="15">
      <c r="H107" s="213"/>
    </row>
    <row r="108" ht="15">
      <c r="H108" s="213"/>
    </row>
    <row r="109" ht="15">
      <c r="H109" s="213"/>
    </row>
    <row r="110" ht="15">
      <c r="H110" s="213"/>
    </row>
    <row r="111" ht="15">
      <c r="H111" s="213"/>
    </row>
    <row r="112" ht="15">
      <c r="H112" s="213"/>
    </row>
  </sheetData>
  <sheetProtection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4" r:id="rId2"/>
  <headerFooter>
    <oddHeader>&amp;R&amp;G</oddHeader>
  </headerFooter>
  <legacyDrawingHF r:id="rId1"/>
</worksheet>
</file>

<file path=xl/worksheets/sheet33.xml><?xml version="1.0" encoding="utf-8"?>
<worksheet xmlns="http://schemas.openxmlformats.org/spreadsheetml/2006/main" xmlns:r="http://schemas.openxmlformats.org/officeDocument/2006/relationships">
  <dimension ref="A1:F382"/>
  <sheetViews>
    <sheetView showGridLines="0" zoomScalePageLayoutView="0" workbookViewId="0" topLeftCell="A1">
      <selection activeCell="A1" sqref="A1"/>
    </sheetView>
  </sheetViews>
  <sheetFormatPr defaultColWidth="9.140625" defaultRowHeight="12.75"/>
  <sheetData>
    <row r="1" spans="2:6" ht="12.75">
      <c r="B1" t="s">
        <v>1689</v>
      </c>
      <c r="C1" t="s">
        <v>1690</v>
      </c>
      <c r="D1" t="s">
        <v>1691</v>
      </c>
      <c r="E1" t="s">
        <v>1692</v>
      </c>
      <c r="F1" t="s">
        <v>1693</v>
      </c>
    </row>
    <row r="2" spans="1:6" ht="12.75">
      <c r="A2" t="s">
        <v>1308</v>
      </c>
      <c r="B2">
        <v>2910505848.629575</v>
      </c>
      <c r="C2">
        <v>2906046768.533855</v>
      </c>
      <c r="D2">
        <v>2899370497.9031677</v>
      </c>
      <c r="E2">
        <v>2888276234.1758847</v>
      </c>
      <c r="F2">
        <v>2250000000</v>
      </c>
    </row>
    <row r="3" spans="1:6" ht="12.75">
      <c r="A3" t="s">
        <v>1309</v>
      </c>
      <c r="B3">
        <v>2892728052.539893</v>
      </c>
      <c r="C3">
        <v>2883397445.048428</v>
      </c>
      <c r="D3">
        <v>2869456982.018603</v>
      </c>
      <c r="E3">
        <v>2846369971.8966203</v>
      </c>
      <c r="F3">
        <v>2250000000</v>
      </c>
    </row>
    <row r="4" spans="1:6" ht="12.75">
      <c r="A4" t="s">
        <v>1310</v>
      </c>
      <c r="B4">
        <v>2874917734.75791</v>
      </c>
      <c r="C4">
        <v>2860940886.4656796</v>
      </c>
      <c r="D4">
        <v>2840101496.824735</v>
      </c>
      <c r="E4">
        <v>2805702214.755662</v>
      </c>
      <c r="F4">
        <v>2250000000</v>
      </c>
    </row>
    <row r="5" spans="1:6" ht="12.75">
      <c r="A5" t="s">
        <v>1311</v>
      </c>
      <c r="B5">
        <v>2856978392.684078</v>
      </c>
      <c r="C5">
        <v>2838266670.29258</v>
      </c>
      <c r="D5">
        <v>2810426724.5365167</v>
      </c>
      <c r="E5">
        <v>2764627351.623523</v>
      </c>
      <c r="F5">
        <v>2250000000</v>
      </c>
    </row>
    <row r="6" spans="1:6" ht="12.75">
      <c r="A6" t="s">
        <v>1312</v>
      </c>
      <c r="B6">
        <v>2838651676.718684</v>
      </c>
      <c r="C6">
        <v>2815431118.966033</v>
      </c>
      <c r="D6">
        <v>2780953602.0945444</v>
      </c>
      <c r="E6">
        <v>2724420630.9533854</v>
      </c>
      <c r="F6">
        <v>2250000000</v>
      </c>
    </row>
    <row r="7" spans="1:6" ht="12.75">
      <c r="A7" t="s">
        <v>1313</v>
      </c>
      <c r="B7">
        <v>2819462428.072329</v>
      </c>
      <c r="C7">
        <v>2791655941.6167765</v>
      </c>
      <c r="D7">
        <v>2750456760.8087764</v>
      </c>
      <c r="E7">
        <v>2683130887.398179</v>
      </c>
      <c r="F7">
        <v>2250000000</v>
      </c>
    </row>
    <row r="8" spans="1:6" ht="12.75">
      <c r="A8" t="s">
        <v>1314</v>
      </c>
      <c r="B8">
        <v>2801527264.034019</v>
      </c>
      <c r="C8">
        <v>2769192924.491127</v>
      </c>
      <c r="D8">
        <v>2721386559.647271</v>
      </c>
      <c r="E8">
        <v>2643527861.3405595</v>
      </c>
      <c r="F8">
        <v>2250000000</v>
      </c>
    </row>
    <row r="9" spans="1:6" ht="12.75">
      <c r="A9" t="s">
        <v>1315</v>
      </c>
      <c r="B9">
        <v>2783337547.728007</v>
      </c>
      <c r="C9">
        <v>2746697287.9765964</v>
      </c>
      <c r="D9">
        <v>2692635630.2413225</v>
      </c>
      <c r="E9">
        <v>2604877642.082182</v>
      </c>
      <c r="F9">
        <v>2250000000</v>
      </c>
    </row>
    <row r="10" spans="1:6" ht="12.75">
      <c r="A10" t="s">
        <v>1316</v>
      </c>
      <c r="B10">
        <v>2765295643.154293</v>
      </c>
      <c r="C10">
        <v>2724264485.3710737</v>
      </c>
      <c r="D10">
        <v>2663852361.307435</v>
      </c>
      <c r="E10">
        <v>2566117336.336798</v>
      </c>
      <c r="F10">
        <v>2250000000</v>
      </c>
    </row>
    <row r="11" spans="1:6" ht="12.75">
      <c r="A11" t="s">
        <v>1317</v>
      </c>
      <c r="B11">
        <v>2747169842.098622</v>
      </c>
      <c r="C11">
        <v>2701965316.9242826</v>
      </c>
      <c r="D11">
        <v>2635544902.3769684</v>
      </c>
      <c r="E11">
        <v>2528441225.1315556</v>
      </c>
      <c r="F11">
        <v>2250000000</v>
      </c>
    </row>
    <row r="12" spans="1:6" ht="12.75">
      <c r="A12" t="s">
        <v>1318</v>
      </c>
      <c r="B12">
        <v>2729133565.575437</v>
      </c>
      <c r="C12">
        <v>2679673180.6771336</v>
      </c>
      <c r="D12">
        <v>2607153323.966276</v>
      </c>
      <c r="E12">
        <v>2490609468.442814</v>
      </c>
      <c r="F12">
        <v>2250000000</v>
      </c>
    </row>
    <row r="13" spans="1:6" ht="12.75">
      <c r="A13" t="s">
        <v>1319</v>
      </c>
      <c r="B13">
        <v>2710648800.460702</v>
      </c>
      <c r="C13">
        <v>2657009276.3011274</v>
      </c>
      <c r="D13">
        <v>2578528323.288001</v>
      </c>
      <c r="E13">
        <v>2452830784.6837173</v>
      </c>
      <c r="F13">
        <v>2250000000</v>
      </c>
    </row>
    <row r="14" spans="1:6" ht="12.75">
      <c r="A14" t="s">
        <v>1320</v>
      </c>
      <c r="B14">
        <v>2691675837.587204</v>
      </c>
      <c r="C14">
        <v>2634225293.9990993</v>
      </c>
      <c r="D14">
        <v>2550334775.466009</v>
      </c>
      <c r="E14">
        <v>2416397747.47548</v>
      </c>
      <c r="F14">
        <v>2250000000</v>
      </c>
    </row>
    <row r="15" spans="1:6" ht="12.75">
      <c r="A15" t="s">
        <v>1321</v>
      </c>
      <c r="B15">
        <v>2673138483.456059</v>
      </c>
      <c r="C15">
        <v>2611646525.7463903</v>
      </c>
      <c r="D15">
        <v>2522044626.618454</v>
      </c>
      <c r="E15">
        <v>2379472094.562815</v>
      </c>
      <c r="F15">
        <v>2250000000</v>
      </c>
    </row>
    <row r="16" spans="1:6" ht="12.75">
      <c r="A16" t="s">
        <v>1322</v>
      </c>
      <c r="B16">
        <v>2654654781.325178</v>
      </c>
      <c r="C16">
        <v>2589330883.163877</v>
      </c>
      <c r="D16">
        <v>2494340214.9479795</v>
      </c>
      <c r="E16">
        <v>2343687054.055432</v>
      </c>
      <c r="F16">
        <v>2250000000</v>
      </c>
    </row>
    <row r="17" spans="1:6" ht="12.75">
      <c r="A17" t="s">
        <v>1323</v>
      </c>
      <c r="B17">
        <v>2634968158.171734</v>
      </c>
      <c r="C17">
        <v>2565769566.2773633</v>
      </c>
      <c r="D17">
        <v>2465357357.188052</v>
      </c>
      <c r="E17">
        <v>2306643254.8895755</v>
      </c>
      <c r="F17">
        <v>2250000000</v>
      </c>
    </row>
    <row r="18" spans="1:6" ht="12.75">
      <c r="A18" t="s">
        <v>1324</v>
      </c>
      <c r="B18">
        <v>2616424011.613622</v>
      </c>
      <c r="C18">
        <v>2543530586.8128757</v>
      </c>
      <c r="D18">
        <v>2437973396.187451</v>
      </c>
      <c r="E18">
        <v>2271671856.4096856</v>
      </c>
      <c r="F18">
        <v>2250000000</v>
      </c>
    </row>
    <row r="19" spans="1:6" ht="12.75">
      <c r="A19" t="s">
        <v>1325</v>
      </c>
      <c r="B19">
        <v>2597115395.739086</v>
      </c>
      <c r="C19">
        <v>2520477728.2423525</v>
      </c>
      <c r="D19">
        <v>2409733164.31842</v>
      </c>
      <c r="E19">
        <v>2235847661.5053606</v>
      </c>
      <c r="F19">
        <v>2250000000</v>
      </c>
    </row>
    <row r="20" spans="1:6" ht="12.75">
      <c r="A20" t="s">
        <v>1326</v>
      </c>
      <c r="B20">
        <v>2578578317.352045</v>
      </c>
      <c r="C20">
        <v>2498243251.8887067</v>
      </c>
      <c r="D20">
        <v>2382401239.6686316</v>
      </c>
      <c r="E20">
        <v>2201125377.668148</v>
      </c>
      <c r="F20">
        <v>2250000000</v>
      </c>
    </row>
    <row r="21" spans="1:6" ht="12.75">
      <c r="A21" t="s">
        <v>1327</v>
      </c>
      <c r="B21">
        <v>2560074169.95981</v>
      </c>
      <c r="C21">
        <v>2476244390.2708273</v>
      </c>
      <c r="D21">
        <v>2355610358.4129725</v>
      </c>
      <c r="E21">
        <v>2167451625.642283</v>
      </c>
      <c r="F21">
        <v>2250000000</v>
      </c>
    </row>
    <row r="22" spans="1:6" ht="12.75">
      <c r="A22" t="s">
        <v>1328</v>
      </c>
      <c r="B22">
        <v>2541361229.117243</v>
      </c>
      <c r="C22">
        <v>2453975011.299456</v>
      </c>
      <c r="D22">
        <v>2328488940.876417</v>
      </c>
      <c r="E22">
        <v>2133421940.867341</v>
      </c>
      <c r="F22">
        <v>2250000000</v>
      </c>
    </row>
    <row r="23" spans="1:6" ht="12.75">
      <c r="A23" t="s">
        <v>1329</v>
      </c>
      <c r="B23">
        <v>2523112112.604467</v>
      </c>
      <c r="C23">
        <v>2432354354.31696</v>
      </c>
      <c r="D23">
        <v>2302293332.192057</v>
      </c>
      <c r="E23">
        <v>2100773917.7972894</v>
      </c>
      <c r="F23">
        <v>2250000000</v>
      </c>
    </row>
    <row r="24" spans="1:6" ht="12.75">
      <c r="A24" t="s">
        <v>1330</v>
      </c>
      <c r="B24">
        <v>2504874597.906247</v>
      </c>
      <c r="C24">
        <v>2410677219.7976885</v>
      </c>
      <c r="D24">
        <v>2275972276.9111314</v>
      </c>
      <c r="E24">
        <v>2067960544.256641</v>
      </c>
      <c r="F24">
        <v>2250000000</v>
      </c>
    </row>
    <row r="25" spans="1:6" ht="12.75">
      <c r="A25" t="s">
        <v>1331</v>
      </c>
      <c r="B25">
        <v>2485376835.296672</v>
      </c>
      <c r="C25">
        <v>2387855821.846804</v>
      </c>
      <c r="D25">
        <v>2248692634.0962973</v>
      </c>
      <c r="E25">
        <v>2034520159.5255802</v>
      </c>
      <c r="F25">
        <v>2250000000</v>
      </c>
    </row>
    <row r="26" spans="1:6" ht="12.75">
      <c r="A26" t="s">
        <v>1332</v>
      </c>
      <c r="B26">
        <v>2464788990.380375</v>
      </c>
      <c r="C26">
        <v>2364447758.350056</v>
      </c>
      <c r="D26">
        <v>2221533341.5673213</v>
      </c>
      <c r="E26">
        <v>2002256660.9549208</v>
      </c>
      <c r="F26">
        <v>2250000000</v>
      </c>
    </row>
    <row r="27" spans="1:6" ht="12.75">
      <c r="A27" t="s">
        <v>1333</v>
      </c>
      <c r="B27">
        <v>2445397997.284173</v>
      </c>
      <c r="C27">
        <v>2341867441.302742</v>
      </c>
      <c r="D27">
        <v>2194721986.465203</v>
      </c>
      <c r="E27">
        <v>1969713427.0183692</v>
      </c>
      <c r="F27">
        <v>2250000000</v>
      </c>
    </row>
    <row r="28" spans="1:6" ht="12.75">
      <c r="A28" t="s">
        <v>1334</v>
      </c>
      <c r="B28">
        <v>2426679595.069078</v>
      </c>
      <c r="C28">
        <v>2320126984.538467</v>
      </c>
      <c r="D28">
        <v>2168995885.6791463</v>
      </c>
      <c r="E28">
        <v>1938645237.8409772</v>
      </c>
      <c r="F28">
        <v>2250000000</v>
      </c>
    </row>
    <row r="29" spans="1:6" ht="12.75">
      <c r="A29" t="s">
        <v>1335</v>
      </c>
      <c r="B29">
        <v>2406564800.30233</v>
      </c>
      <c r="C29">
        <v>2296992917.570596</v>
      </c>
      <c r="D29">
        <v>2141907551.4864876</v>
      </c>
      <c r="E29">
        <v>1906325055.6331148</v>
      </c>
      <c r="F29">
        <v>2250000000</v>
      </c>
    </row>
    <row r="30" spans="1:6" ht="12.75">
      <c r="A30" t="s">
        <v>1336</v>
      </c>
      <c r="B30">
        <v>2387398372.251302</v>
      </c>
      <c r="C30">
        <v>2274958872.4334183</v>
      </c>
      <c r="D30">
        <v>2116139933.947222</v>
      </c>
      <c r="E30">
        <v>1875671158.134868</v>
      </c>
      <c r="F30">
        <v>2250000000</v>
      </c>
    </row>
    <row r="31" spans="1:6" ht="12.75">
      <c r="A31" t="s">
        <v>1337</v>
      </c>
      <c r="B31">
        <v>2367157539.248203</v>
      </c>
      <c r="C31">
        <v>2251845538.1378403</v>
      </c>
      <c r="D31">
        <v>2089313081.6926024</v>
      </c>
      <c r="E31">
        <v>1844049015.4449697</v>
      </c>
      <c r="F31">
        <v>2250000000</v>
      </c>
    </row>
    <row r="32" spans="1:6" ht="12.75">
      <c r="A32" t="s">
        <v>1338</v>
      </c>
      <c r="B32">
        <v>2347735803.1539</v>
      </c>
      <c r="C32">
        <v>2229581937.833913</v>
      </c>
      <c r="D32">
        <v>2063395392.1723378</v>
      </c>
      <c r="E32">
        <v>1813460135.0654557</v>
      </c>
      <c r="F32">
        <v>2250000000</v>
      </c>
    </row>
    <row r="33" spans="1:6" ht="12.75">
      <c r="A33" t="s">
        <v>1339</v>
      </c>
      <c r="B33">
        <v>2329194233.175468</v>
      </c>
      <c r="C33">
        <v>2208342755.9424114</v>
      </c>
      <c r="D33">
        <v>2038709126.9728773</v>
      </c>
      <c r="E33">
        <v>1784419281.2246554</v>
      </c>
      <c r="F33">
        <v>2250000000</v>
      </c>
    </row>
    <row r="34" spans="1:6" ht="12.75">
      <c r="A34" t="s">
        <v>1340</v>
      </c>
      <c r="B34">
        <v>2310744541.682625</v>
      </c>
      <c r="C34">
        <v>2187134492.173008</v>
      </c>
      <c r="D34">
        <v>2013994910.8039849</v>
      </c>
      <c r="E34">
        <v>1755321322.794053</v>
      </c>
      <c r="F34">
        <v>2250000000</v>
      </c>
    </row>
    <row r="35" spans="1:6" ht="12.75">
      <c r="A35" t="s">
        <v>1341</v>
      </c>
      <c r="B35">
        <v>2292305587.484208</v>
      </c>
      <c r="C35">
        <v>2166120573.285579</v>
      </c>
      <c r="D35">
        <v>1989735156.9157917</v>
      </c>
      <c r="E35">
        <v>1727068713.142365</v>
      </c>
      <c r="F35">
        <v>2250000000</v>
      </c>
    </row>
    <row r="36" spans="1:6" ht="12.75">
      <c r="A36" t="s">
        <v>1342</v>
      </c>
      <c r="B36">
        <v>2273174482.270363</v>
      </c>
      <c r="C36">
        <v>2144399342.7524238</v>
      </c>
      <c r="D36">
        <v>1964773105.6006074</v>
      </c>
      <c r="E36">
        <v>1698178614.5892615</v>
      </c>
      <c r="F36">
        <v>2250000000</v>
      </c>
    </row>
    <row r="37" spans="1:6" ht="12.75">
      <c r="A37" t="s">
        <v>1343</v>
      </c>
      <c r="B37">
        <v>2254330516.357861</v>
      </c>
      <c r="C37">
        <v>2123015976.104532</v>
      </c>
      <c r="D37">
        <v>1940233927.4902315</v>
      </c>
      <c r="E37">
        <v>1669866209.9901834</v>
      </c>
      <c r="F37">
        <v>2250000000</v>
      </c>
    </row>
    <row r="38" spans="1:6" ht="12.75">
      <c r="A38" t="s">
        <v>1344</v>
      </c>
      <c r="B38">
        <v>2236005563.529314</v>
      </c>
      <c r="C38">
        <v>2102532294.1607335</v>
      </c>
      <c r="D38">
        <v>1917099365.579251</v>
      </c>
      <c r="E38">
        <v>1643641949.6656618</v>
      </c>
      <c r="F38">
        <v>2250000000</v>
      </c>
    </row>
    <row r="39" spans="1:6" ht="12.75">
      <c r="A39" t="s">
        <v>1345</v>
      </c>
      <c r="B39">
        <v>2217410002.536984</v>
      </c>
      <c r="C39">
        <v>2081510359.321193</v>
      </c>
      <c r="D39">
        <v>1893104630.9028523</v>
      </c>
      <c r="E39">
        <v>1616195268.1644602</v>
      </c>
      <c r="F39">
        <v>2250000000</v>
      </c>
    </row>
    <row r="40" spans="1:6" ht="12.75">
      <c r="A40" t="s">
        <v>1346</v>
      </c>
      <c r="B40">
        <v>2197746914.028452</v>
      </c>
      <c r="C40">
        <v>2059666065.1537867</v>
      </c>
      <c r="D40">
        <v>1868627010.5774024</v>
      </c>
      <c r="E40">
        <v>1588758615.685046</v>
      </c>
      <c r="F40">
        <v>2250000000</v>
      </c>
    </row>
    <row r="41" spans="1:6" ht="12.75">
      <c r="A41" t="s">
        <v>1347</v>
      </c>
      <c r="B41">
        <v>2179007848.407281</v>
      </c>
      <c r="C41">
        <v>2038640784.3299983</v>
      </c>
      <c r="D41">
        <v>1844848084.7999003</v>
      </c>
      <c r="E41">
        <v>1561897485.7340014</v>
      </c>
      <c r="F41">
        <v>2250000000</v>
      </c>
    </row>
    <row r="42" spans="1:6" ht="12.75">
      <c r="A42" t="s">
        <v>1348</v>
      </c>
      <c r="B42">
        <v>2160392979.232415</v>
      </c>
      <c r="C42">
        <v>2017907392.8816977</v>
      </c>
      <c r="D42">
        <v>1821591118.5486898</v>
      </c>
      <c r="E42">
        <v>1535885709.9521718</v>
      </c>
      <c r="F42">
        <v>2250000000</v>
      </c>
    </row>
    <row r="43" spans="1:6" ht="12.75">
      <c r="A43" t="s">
        <v>1349</v>
      </c>
      <c r="B43">
        <v>2141209375.806574</v>
      </c>
      <c r="C43">
        <v>1996596886.8288608</v>
      </c>
      <c r="D43">
        <v>1797770092.1717339</v>
      </c>
      <c r="E43">
        <v>1509380622.918471</v>
      </c>
      <c r="F43">
        <v>2250000000</v>
      </c>
    </row>
    <row r="44" spans="1:6" ht="12.75">
      <c r="A44" t="s">
        <v>1350</v>
      </c>
      <c r="B44">
        <v>2122552810.15689</v>
      </c>
      <c r="C44">
        <v>1975843473.6198716</v>
      </c>
      <c r="D44">
        <v>1774558787.7203436</v>
      </c>
      <c r="E44">
        <v>1483582254.4049718</v>
      </c>
      <c r="F44">
        <v>2250000000</v>
      </c>
    </row>
    <row r="45" spans="1:6" ht="12.75">
      <c r="A45" t="s">
        <v>1351</v>
      </c>
      <c r="B45">
        <v>2103532664.547188</v>
      </c>
      <c r="C45">
        <v>1954923885.7766967</v>
      </c>
      <c r="D45">
        <v>1751448915.3816333</v>
      </c>
      <c r="E45">
        <v>1458259441.304031</v>
      </c>
      <c r="F45">
        <v>2250000000</v>
      </c>
    </row>
    <row r="46" spans="1:6" ht="12.75">
      <c r="A46" t="s">
        <v>1352</v>
      </c>
      <c r="B46">
        <v>2084649823.422928</v>
      </c>
      <c r="C46">
        <v>1934089133.7969372</v>
      </c>
      <c r="D46">
        <v>1728375890.5255244</v>
      </c>
      <c r="E46">
        <v>1432953644.4064257</v>
      </c>
      <c r="F46">
        <v>2250000000</v>
      </c>
    </row>
    <row r="47" spans="1:6" ht="12.75">
      <c r="A47" t="s">
        <v>1353</v>
      </c>
      <c r="B47">
        <v>2065117600.503226</v>
      </c>
      <c r="C47">
        <v>1912822713.8559577</v>
      </c>
      <c r="D47">
        <v>1705164184.6881385</v>
      </c>
      <c r="E47">
        <v>1407914323.6248949</v>
      </c>
      <c r="F47">
        <v>2250000000</v>
      </c>
    </row>
    <row r="48" spans="1:6" ht="12.75">
      <c r="A48" t="s">
        <v>1354</v>
      </c>
      <c r="B48">
        <v>2046571919.969173</v>
      </c>
      <c r="C48">
        <v>1892429555.872344</v>
      </c>
      <c r="D48">
        <v>1682694584.6611235</v>
      </c>
      <c r="E48">
        <v>1383476994.6518376</v>
      </c>
      <c r="F48">
        <v>2250000000</v>
      </c>
    </row>
    <row r="49" spans="1:6" ht="12.75">
      <c r="A49" t="s">
        <v>1355</v>
      </c>
      <c r="B49">
        <v>2027474121.623181</v>
      </c>
      <c r="C49">
        <v>1871590404.0838857</v>
      </c>
      <c r="D49">
        <v>1659932688.9731479</v>
      </c>
      <c r="E49">
        <v>1358982117.1141305</v>
      </c>
      <c r="F49">
        <v>2250000000</v>
      </c>
    </row>
    <row r="50" spans="1:6" ht="12.75">
      <c r="A50" t="s">
        <v>1356</v>
      </c>
      <c r="B50">
        <v>2008229109.657398</v>
      </c>
      <c r="C50">
        <v>1850984879.9550176</v>
      </c>
      <c r="D50">
        <v>1637885940.7629805</v>
      </c>
      <c r="E50">
        <v>1335801511.622498</v>
      </c>
      <c r="F50">
        <v>2250000000</v>
      </c>
    </row>
    <row r="51" spans="1:6" ht="12.75">
      <c r="A51" t="s">
        <v>1357</v>
      </c>
      <c r="B51">
        <v>1989857957.829589</v>
      </c>
      <c r="C51">
        <v>1830941500.0781033</v>
      </c>
      <c r="D51">
        <v>1616029726.467128</v>
      </c>
      <c r="E51">
        <v>1312394012.556138</v>
      </c>
      <c r="F51">
        <v>2250000000</v>
      </c>
    </row>
    <row r="52" spans="1:6" ht="12.75">
      <c r="A52" t="s">
        <v>1358</v>
      </c>
      <c r="B52">
        <v>1970868892.437327</v>
      </c>
      <c r="C52">
        <v>1810492322.1305597</v>
      </c>
      <c r="D52">
        <v>1594047767.7958593</v>
      </c>
      <c r="E52">
        <v>1289235661.612235</v>
      </c>
      <c r="F52">
        <v>2250000000</v>
      </c>
    </row>
    <row r="53" spans="1:6" ht="12.75">
      <c r="A53" t="s">
        <v>1359</v>
      </c>
      <c r="B53">
        <v>1951002133.712408</v>
      </c>
      <c r="C53">
        <v>1789202416.420613</v>
      </c>
      <c r="D53">
        <v>1571296752.7144263</v>
      </c>
      <c r="E53">
        <v>1265452392.1691039</v>
      </c>
      <c r="F53">
        <v>2250000000</v>
      </c>
    </row>
    <row r="54" spans="1:6" ht="12.75">
      <c r="A54" t="s">
        <v>1360</v>
      </c>
      <c r="B54">
        <v>1931420004.443101</v>
      </c>
      <c r="C54">
        <v>1768336931.8554032</v>
      </c>
      <c r="D54">
        <v>1549150179.0236127</v>
      </c>
      <c r="E54">
        <v>1242502305.182375</v>
      </c>
      <c r="F54">
        <v>2250000000</v>
      </c>
    </row>
    <row r="55" spans="1:6" ht="12.75">
      <c r="A55" t="s">
        <v>1361</v>
      </c>
      <c r="B55">
        <v>1912760019.893508</v>
      </c>
      <c r="C55">
        <v>1748282284.2179816</v>
      </c>
      <c r="D55">
        <v>1527686194.2211785</v>
      </c>
      <c r="E55">
        <v>1220097269.1398757</v>
      </c>
      <c r="F55">
        <v>2250000000</v>
      </c>
    </row>
    <row r="56" spans="1:6" ht="12.75">
      <c r="A56" t="s">
        <v>1362</v>
      </c>
      <c r="B56">
        <v>1894027063.206404</v>
      </c>
      <c r="C56">
        <v>1728223993.838084</v>
      </c>
      <c r="D56">
        <v>1506318189.327885</v>
      </c>
      <c r="E56">
        <v>1197936068.2288773</v>
      </c>
      <c r="F56">
        <v>2250000000</v>
      </c>
    </row>
    <row r="57" spans="1:6" ht="12.75">
      <c r="A57" t="s">
        <v>1363</v>
      </c>
      <c r="B57">
        <v>1875647616.637431</v>
      </c>
      <c r="C57">
        <v>1708644291.9456375</v>
      </c>
      <c r="D57">
        <v>1485587092.4924932</v>
      </c>
      <c r="E57">
        <v>1176606170.3554819</v>
      </c>
      <c r="F57">
        <v>1750000000</v>
      </c>
    </row>
    <row r="58" spans="1:6" ht="12.75">
      <c r="A58" t="s">
        <v>1364</v>
      </c>
      <c r="B58">
        <v>1857435024.77754</v>
      </c>
      <c r="C58">
        <v>1689183459.5081434</v>
      </c>
      <c r="D58">
        <v>1464931677.8982196</v>
      </c>
      <c r="E58">
        <v>1155332509.8913546</v>
      </c>
      <c r="F58">
        <v>1750000000</v>
      </c>
    </row>
    <row r="59" spans="1:6" ht="12.75">
      <c r="A59" t="s">
        <v>1365</v>
      </c>
      <c r="B59">
        <v>1839272393.710602</v>
      </c>
      <c r="C59">
        <v>1669920523.9039438</v>
      </c>
      <c r="D59">
        <v>1444661569.221135</v>
      </c>
      <c r="E59">
        <v>1134675890.4746764</v>
      </c>
      <c r="F59">
        <v>1750000000</v>
      </c>
    </row>
    <row r="60" spans="1:6" ht="12.75">
      <c r="A60" t="s">
        <v>1366</v>
      </c>
      <c r="B60">
        <v>1820752461.968874</v>
      </c>
      <c r="C60">
        <v>1650302033.7688699</v>
      </c>
      <c r="D60">
        <v>1424058548.7590547</v>
      </c>
      <c r="E60">
        <v>1113756295.8976035</v>
      </c>
      <c r="F60">
        <v>1750000000</v>
      </c>
    </row>
    <row r="61" spans="1:6" ht="12.75">
      <c r="A61" t="s">
        <v>1367</v>
      </c>
      <c r="B61">
        <v>1802610899.098578</v>
      </c>
      <c r="C61">
        <v>1631087654.712803</v>
      </c>
      <c r="D61">
        <v>1403898803.590876</v>
      </c>
      <c r="E61">
        <v>1093338774.4196885</v>
      </c>
      <c r="F61">
        <v>1750000000</v>
      </c>
    </row>
    <row r="62" spans="1:6" ht="12.75">
      <c r="A62" t="s">
        <v>1368</v>
      </c>
      <c r="B62">
        <v>1784406883.385489</v>
      </c>
      <c r="C62">
        <v>1612053829.5429654</v>
      </c>
      <c r="D62">
        <v>1384214787.9477437</v>
      </c>
      <c r="E62">
        <v>1073737147.271234</v>
      </c>
      <c r="F62">
        <v>1750000000</v>
      </c>
    </row>
    <row r="63" spans="1:6" ht="12.75">
      <c r="A63" t="s">
        <v>1369</v>
      </c>
      <c r="B63">
        <v>1766313820.778524</v>
      </c>
      <c r="C63">
        <v>1593001907.9486294</v>
      </c>
      <c r="D63">
        <v>1364376824.5545344</v>
      </c>
      <c r="E63">
        <v>1053866130.1917263</v>
      </c>
      <c r="F63">
        <v>1750000000</v>
      </c>
    </row>
    <row r="64" spans="1:6" ht="12.75">
      <c r="A64" t="s">
        <v>1370</v>
      </c>
      <c r="B64">
        <v>1748089359.75792</v>
      </c>
      <c r="C64">
        <v>1573977857.7624981</v>
      </c>
      <c r="D64">
        <v>1344765081.9227858</v>
      </c>
      <c r="E64">
        <v>1034459805.2005851</v>
      </c>
      <c r="F64">
        <v>1750000000</v>
      </c>
    </row>
    <row r="65" spans="1:6" ht="12.75">
      <c r="A65" t="s">
        <v>1371</v>
      </c>
      <c r="B65">
        <v>1730025507.485023</v>
      </c>
      <c r="C65">
        <v>1555071186.9609978</v>
      </c>
      <c r="D65">
        <v>1325232789.0438085</v>
      </c>
      <c r="E65">
        <v>1015116738.4793049</v>
      </c>
      <c r="F65">
        <v>1750000000</v>
      </c>
    </row>
    <row r="66" spans="1:6" ht="12.75">
      <c r="A66" t="s">
        <v>1372</v>
      </c>
      <c r="B66">
        <v>1711553032.155287</v>
      </c>
      <c r="C66">
        <v>1535941549.364831</v>
      </c>
      <c r="D66">
        <v>1305708869.3774185</v>
      </c>
      <c r="E66">
        <v>996061729.3007069</v>
      </c>
      <c r="F66">
        <v>1750000000</v>
      </c>
    </row>
    <row r="67" spans="1:6" ht="12.75">
      <c r="A67" t="s">
        <v>1373</v>
      </c>
      <c r="B67">
        <v>1693448101.46779</v>
      </c>
      <c r="C67">
        <v>1517116735.625626</v>
      </c>
      <c r="D67">
        <v>1286425847.0838642</v>
      </c>
      <c r="E67">
        <v>977195091.3253764</v>
      </c>
      <c r="F67">
        <v>1750000000</v>
      </c>
    </row>
    <row r="68" spans="1:6" ht="12.75">
      <c r="A68" t="s">
        <v>1374</v>
      </c>
      <c r="B68">
        <v>1675217022.599665</v>
      </c>
      <c r="C68">
        <v>1498238538.8059466</v>
      </c>
      <c r="D68">
        <v>1267187310.394439</v>
      </c>
      <c r="E68">
        <v>958504054.18422</v>
      </c>
      <c r="F68">
        <v>1250000000</v>
      </c>
    </row>
    <row r="69" spans="1:6" ht="12.75">
      <c r="A69" t="s">
        <v>1375</v>
      </c>
      <c r="B69">
        <v>1657186025.071424</v>
      </c>
      <c r="C69">
        <v>1479679678.4509552</v>
      </c>
      <c r="D69">
        <v>1248410255.8163931</v>
      </c>
      <c r="E69">
        <v>940430163.1574799</v>
      </c>
      <c r="F69">
        <v>1250000000</v>
      </c>
    </row>
    <row r="70" spans="1:6" ht="12.75">
      <c r="A70" t="s">
        <v>1376</v>
      </c>
      <c r="B70">
        <v>1639061984.074814</v>
      </c>
      <c r="C70">
        <v>1461014760.6798573</v>
      </c>
      <c r="D70">
        <v>1229527693.089857</v>
      </c>
      <c r="E70">
        <v>922282900.8689523</v>
      </c>
      <c r="F70">
        <v>1250000000</v>
      </c>
    </row>
    <row r="71" spans="1:6" ht="12.75">
      <c r="A71" t="s">
        <v>1377</v>
      </c>
      <c r="B71">
        <v>1621265752.740219</v>
      </c>
      <c r="C71">
        <v>1442779607.7529967</v>
      </c>
      <c r="D71">
        <v>1211193339.661624</v>
      </c>
      <c r="E71">
        <v>904805849.01533</v>
      </c>
      <c r="F71">
        <v>1250000000</v>
      </c>
    </row>
    <row r="72" spans="1:6" ht="12.75">
      <c r="A72" t="s">
        <v>1378</v>
      </c>
      <c r="B72">
        <v>1603008386.925314</v>
      </c>
      <c r="C72">
        <v>1424112702.3938487</v>
      </c>
      <c r="D72">
        <v>1192482272.8460047</v>
      </c>
      <c r="E72">
        <v>887054853.784252</v>
      </c>
      <c r="F72">
        <v>1250000000</v>
      </c>
    </row>
    <row r="73" spans="1:6" ht="12.75">
      <c r="A73" t="s">
        <v>1379</v>
      </c>
      <c r="B73">
        <v>1585509963.821556</v>
      </c>
      <c r="C73">
        <v>1406178068.7039244</v>
      </c>
      <c r="D73">
        <v>1174470153.3862987</v>
      </c>
      <c r="E73">
        <v>869955722.3459202</v>
      </c>
      <c r="F73">
        <v>1250000000</v>
      </c>
    </row>
    <row r="74" spans="1:6" ht="12.75">
      <c r="A74" t="s">
        <v>1380</v>
      </c>
      <c r="B74">
        <v>1568037161.391153</v>
      </c>
      <c r="C74">
        <v>1388550945.738482</v>
      </c>
      <c r="D74">
        <v>1157083229.604985</v>
      </c>
      <c r="E74">
        <v>853797295.6443561</v>
      </c>
      <c r="F74">
        <v>1250000000</v>
      </c>
    </row>
    <row r="75" spans="1:6" ht="12.75">
      <c r="A75" t="s">
        <v>1381</v>
      </c>
      <c r="B75">
        <v>1550257996.39153</v>
      </c>
      <c r="C75">
        <v>1370478500.3443463</v>
      </c>
      <c r="D75">
        <v>1139119011.7848804</v>
      </c>
      <c r="E75">
        <v>836981570.9193356</v>
      </c>
      <c r="F75">
        <v>1250000000</v>
      </c>
    </row>
    <row r="76" spans="1:6" ht="12.75">
      <c r="A76" t="s">
        <v>1382</v>
      </c>
      <c r="B76">
        <v>1533018484.400558</v>
      </c>
      <c r="C76">
        <v>1353013713.622009</v>
      </c>
      <c r="D76">
        <v>1121834622.3003757</v>
      </c>
      <c r="E76">
        <v>820902764.0174929</v>
      </c>
      <c r="F76">
        <v>1250000000</v>
      </c>
    </row>
    <row r="77" spans="1:6" ht="12.75">
      <c r="A77" t="s">
        <v>1383</v>
      </c>
      <c r="B77">
        <v>1515026724.643247</v>
      </c>
      <c r="C77">
        <v>1334866640.679601</v>
      </c>
      <c r="D77">
        <v>1103973410.5574749</v>
      </c>
      <c r="E77">
        <v>804411205.6551187</v>
      </c>
      <c r="F77">
        <v>1250000000</v>
      </c>
    </row>
    <row r="78" spans="1:6" ht="12.75">
      <c r="A78" t="s">
        <v>1384</v>
      </c>
      <c r="B78">
        <v>1497737710.126799</v>
      </c>
      <c r="C78">
        <v>1317467501.516241</v>
      </c>
      <c r="D78">
        <v>1086902060.323973</v>
      </c>
      <c r="E78">
        <v>788725702.9411817</v>
      </c>
      <c r="F78">
        <v>1250000000</v>
      </c>
    </row>
    <row r="79" spans="1:6" ht="12.75">
      <c r="A79" t="s">
        <v>1385</v>
      </c>
      <c r="B79">
        <v>1480803474.255698</v>
      </c>
      <c r="C79">
        <v>1300362240.8620198</v>
      </c>
      <c r="D79">
        <v>1070062005.7106682</v>
      </c>
      <c r="E79">
        <v>773216557.5706635</v>
      </c>
      <c r="F79">
        <v>1250000000</v>
      </c>
    </row>
    <row r="80" spans="1:6" ht="12.75">
      <c r="A80" t="s">
        <v>1386</v>
      </c>
      <c r="B80">
        <v>1463899365.186935</v>
      </c>
      <c r="C80">
        <v>1283337624.7404058</v>
      </c>
      <c r="D80">
        <v>1053366769.8138471</v>
      </c>
      <c r="E80">
        <v>757928843.3421654</v>
      </c>
      <c r="F80">
        <v>1250000000</v>
      </c>
    </row>
    <row r="81" spans="1:6" ht="12.75">
      <c r="A81" t="s">
        <v>1387</v>
      </c>
      <c r="B81">
        <v>1447446547.452599</v>
      </c>
      <c r="C81">
        <v>1266831342.5241525</v>
      </c>
      <c r="D81">
        <v>1037259099.9686054</v>
      </c>
      <c r="E81">
        <v>743279505.3344128</v>
      </c>
      <c r="F81">
        <v>750000000</v>
      </c>
    </row>
    <row r="82" spans="1:6" ht="12.75">
      <c r="A82" t="s">
        <v>1388</v>
      </c>
      <c r="B82">
        <v>1430288312.748573</v>
      </c>
      <c r="C82">
        <v>1249690976.4033508</v>
      </c>
      <c r="D82">
        <v>1020622599.8757428</v>
      </c>
      <c r="E82">
        <v>728260415.8249089</v>
      </c>
      <c r="F82">
        <v>750000000</v>
      </c>
    </row>
    <row r="83" spans="1:6" ht="12.75">
      <c r="A83" t="s">
        <v>1389</v>
      </c>
      <c r="B83">
        <v>1414192070.235902</v>
      </c>
      <c r="C83">
        <v>1233598981.3793068</v>
      </c>
      <c r="D83">
        <v>1005000588.9090103</v>
      </c>
      <c r="E83">
        <v>714173816.3713707</v>
      </c>
      <c r="F83">
        <v>750000000</v>
      </c>
    </row>
    <row r="84" spans="1:6" ht="12.75">
      <c r="A84" t="s">
        <v>1390</v>
      </c>
      <c r="B84">
        <v>1398289015.976215</v>
      </c>
      <c r="C84">
        <v>1217658008.8719528</v>
      </c>
      <c r="D84">
        <v>989490745.3042977</v>
      </c>
      <c r="E84">
        <v>700173973.9225003</v>
      </c>
      <c r="F84">
        <v>750000000</v>
      </c>
    </row>
    <row r="85" spans="1:6" ht="12.75">
      <c r="A85" t="s">
        <v>1391</v>
      </c>
      <c r="B85">
        <v>1382642509.575208</v>
      </c>
      <c r="C85">
        <v>1201990589.934779</v>
      </c>
      <c r="D85">
        <v>974275020.1075813</v>
      </c>
      <c r="E85">
        <v>686487152.9800854</v>
      </c>
      <c r="F85">
        <v>750000000</v>
      </c>
    </row>
    <row r="86" spans="1:6" ht="12.75">
      <c r="A86" t="s">
        <v>1392</v>
      </c>
      <c r="B86">
        <v>1366350405.199262</v>
      </c>
      <c r="C86">
        <v>1186007336.2373378</v>
      </c>
      <c r="D86">
        <v>959111264.0653342</v>
      </c>
      <c r="E86">
        <v>673216651.3866844</v>
      </c>
      <c r="F86">
        <v>750000000</v>
      </c>
    </row>
    <row r="87" spans="1:6" ht="12.75">
      <c r="A87" t="s">
        <v>1393</v>
      </c>
      <c r="B87">
        <v>1350778032.915666</v>
      </c>
      <c r="C87">
        <v>1170501713.6462808</v>
      </c>
      <c r="D87">
        <v>944164707.8247222</v>
      </c>
      <c r="E87">
        <v>659918403.8665887</v>
      </c>
      <c r="F87">
        <v>750000000</v>
      </c>
    </row>
    <row r="88" spans="1:6" ht="12.75">
      <c r="A88" t="s">
        <v>1394</v>
      </c>
      <c r="B88">
        <v>1335508298.375673</v>
      </c>
      <c r="C88">
        <v>1155370343.8929842</v>
      </c>
      <c r="D88">
        <v>929665451.9724134</v>
      </c>
      <c r="E88">
        <v>647120641.5133371</v>
      </c>
      <c r="F88">
        <v>750000000</v>
      </c>
    </row>
    <row r="89" spans="1:6" ht="12.75">
      <c r="A89" t="s">
        <v>1395</v>
      </c>
      <c r="B89">
        <v>1319998328.562322</v>
      </c>
      <c r="C89">
        <v>1140015576.3768234</v>
      </c>
      <c r="D89">
        <v>914977373.2499876</v>
      </c>
      <c r="E89">
        <v>634198973.5857154</v>
      </c>
      <c r="F89">
        <v>750000000</v>
      </c>
    </row>
    <row r="90" spans="1:6" ht="12.75">
      <c r="A90" t="s">
        <v>1396</v>
      </c>
      <c r="B90">
        <v>1304927646.777262</v>
      </c>
      <c r="C90">
        <v>1125149928.0458295</v>
      </c>
      <c r="D90">
        <v>900823553.8806281</v>
      </c>
      <c r="E90">
        <v>621829035.564492</v>
      </c>
      <c r="F90">
        <v>750000000</v>
      </c>
    </row>
    <row r="91" spans="1:6" ht="12.75">
      <c r="A91" t="s">
        <v>1397</v>
      </c>
      <c r="B91">
        <v>1289992071.605278</v>
      </c>
      <c r="C91">
        <v>1110385506.6805682</v>
      </c>
      <c r="D91">
        <v>886741866.8312383</v>
      </c>
      <c r="E91">
        <v>609515981.4528365</v>
      </c>
      <c r="F91">
        <v>750000000</v>
      </c>
    </row>
    <row r="92" spans="1:6" ht="12.75">
      <c r="A92" t="s">
        <v>1398</v>
      </c>
      <c r="B92">
        <v>1274342445.80629</v>
      </c>
      <c r="C92">
        <v>1095054341.3768802</v>
      </c>
      <c r="D92">
        <v>872274534.0641999</v>
      </c>
      <c r="E92">
        <v>597032119.9176222</v>
      </c>
      <c r="F92">
        <v>750000000</v>
      </c>
    </row>
    <row r="93" spans="1:6" ht="12.75">
      <c r="A93" t="s">
        <v>1399</v>
      </c>
      <c r="B93">
        <v>1259555126.833978</v>
      </c>
      <c r="C93">
        <v>1080570887.8051615</v>
      </c>
      <c r="D93">
        <v>858619114.1867936</v>
      </c>
      <c r="E93">
        <v>585276570.2041795</v>
      </c>
      <c r="F93">
        <v>750000000</v>
      </c>
    </row>
    <row r="94" spans="1:6" ht="12.75">
      <c r="A94" t="s">
        <v>1400</v>
      </c>
      <c r="B94">
        <v>1245061727.875813</v>
      </c>
      <c r="C94">
        <v>1066325378.1610922</v>
      </c>
      <c r="D94">
        <v>845144807.929604</v>
      </c>
      <c r="E94">
        <v>573651764.5355967</v>
      </c>
      <c r="F94">
        <v>750000000</v>
      </c>
    </row>
    <row r="95" spans="1:6" ht="12.75">
      <c r="A95" t="s">
        <v>1401</v>
      </c>
      <c r="B95">
        <v>1230079186.895464</v>
      </c>
      <c r="C95">
        <v>1051764462.3138782</v>
      </c>
      <c r="D95">
        <v>831552439.921756</v>
      </c>
      <c r="E95">
        <v>562112097.0068307</v>
      </c>
      <c r="F95">
        <v>750000000</v>
      </c>
    </row>
    <row r="96" spans="1:6" ht="12.75">
      <c r="A96" t="s">
        <v>1402</v>
      </c>
      <c r="B96">
        <v>1215054543.081599</v>
      </c>
      <c r="C96">
        <v>1037155739.2334539</v>
      </c>
      <c r="D96">
        <v>817916967.2289623</v>
      </c>
      <c r="E96">
        <v>550552991.2087737</v>
      </c>
      <c r="F96">
        <v>750000000</v>
      </c>
    </row>
    <row r="97" spans="1:6" ht="12.75">
      <c r="A97" t="s">
        <v>1403</v>
      </c>
      <c r="B97">
        <v>1201065414.869906</v>
      </c>
      <c r="C97">
        <v>1023475949.8509166</v>
      </c>
      <c r="D97">
        <v>805076180.0894139</v>
      </c>
      <c r="E97">
        <v>539614369.329771</v>
      </c>
      <c r="F97">
        <v>750000000</v>
      </c>
    </row>
    <row r="98" spans="1:6" ht="12.75">
      <c r="A98" t="s">
        <v>1404</v>
      </c>
      <c r="B98">
        <v>1187151946.708188</v>
      </c>
      <c r="C98">
        <v>1010069860.5435872</v>
      </c>
      <c r="D98">
        <v>792705486.38197</v>
      </c>
      <c r="E98">
        <v>529289652.6771088</v>
      </c>
      <c r="F98">
        <v>750000000</v>
      </c>
    </row>
    <row r="99" spans="1:6" ht="12.75">
      <c r="A99" t="s">
        <v>1405</v>
      </c>
      <c r="B99">
        <v>1172850645.370285</v>
      </c>
      <c r="C99">
        <v>996209304.3058559</v>
      </c>
      <c r="D99">
        <v>779839336.6398906</v>
      </c>
      <c r="E99">
        <v>518493477.5629257</v>
      </c>
      <c r="F99">
        <v>750000000</v>
      </c>
    </row>
    <row r="100" spans="1:6" ht="12.75">
      <c r="A100" t="s">
        <v>1406</v>
      </c>
      <c r="B100">
        <v>1159044915.845713</v>
      </c>
      <c r="C100">
        <v>982866898.8724751</v>
      </c>
      <c r="D100">
        <v>767501125.2299113</v>
      </c>
      <c r="E100">
        <v>508198365.3194321</v>
      </c>
      <c r="F100">
        <v>750000000</v>
      </c>
    </row>
    <row r="101" spans="1:6" ht="12.75">
      <c r="A101" t="s">
        <v>1407</v>
      </c>
      <c r="B101">
        <v>1143653742.917028</v>
      </c>
      <c r="C101">
        <v>968170348.1939518</v>
      </c>
      <c r="D101">
        <v>754102155.5491154</v>
      </c>
      <c r="E101">
        <v>497211362.3560516</v>
      </c>
      <c r="F101">
        <v>750000000</v>
      </c>
    </row>
    <row r="102" spans="1:6" ht="12.75">
      <c r="A102" t="s">
        <v>1408</v>
      </c>
      <c r="B102">
        <v>1130295152.696042</v>
      </c>
      <c r="C102">
        <v>955290914.6004089</v>
      </c>
      <c r="D102">
        <v>742239084.2004809</v>
      </c>
      <c r="E102">
        <v>487383435.8742123</v>
      </c>
      <c r="F102">
        <v>750000000</v>
      </c>
    </row>
    <row r="103" spans="1:6" ht="12.75">
      <c r="A103" t="s">
        <v>1409</v>
      </c>
      <c r="B103">
        <v>1117105645.251254</v>
      </c>
      <c r="C103">
        <v>942542208.7343408</v>
      </c>
      <c r="D103">
        <v>730471157.6135765</v>
      </c>
      <c r="E103">
        <v>477624546.2810014</v>
      </c>
      <c r="F103">
        <v>750000000</v>
      </c>
    </row>
    <row r="104" spans="1:6" ht="12.75">
      <c r="A104" t="s">
        <v>1410</v>
      </c>
      <c r="B104">
        <v>1103936557.565572</v>
      </c>
      <c r="C104">
        <v>929851199.9752336</v>
      </c>
      <c r="D104">
        <v>718802888.4155939</v>
      </c>
      <c r="E104">
        <v>468004467.34158844</v>
      </c>
      <c r="F104">
        <v>750000000</v>
      </c>
    </row>
    <row r="105" spans="1:6" ht="12.75">
      <c r="A105" t="s">
        <v>1411</v>
      </c>
      <c r="B105">
        <v>1090774304.502805</v>
      </c>
      <c r="C105">
        <v>917256502.9173636</v>
      </c>
      <c r="D105">
        <v>707321606.1276963</v>
      </c>
      <c r="E105">
        <v>458641335.0355181</v>
      </c>
      <c r="F105">
        <v>750000000</v>
      </c>
    </row>
    <row r="106" spans="1:6" ht="12.75">
      <c r="A106" t="s">
        <v>1412</v>
      </c>
      <c r="B106">
        <v>1077874928.002248</v>
      </c>
      <c r="C106">
        <v>904871791.8230853</v>
      </c>
      <c r="D106">
        <v>695996839.9630396</v>
      </c>
      <c r="E106">
        <v>449386638.8806462</v>
      </c>
      <c r="F106">
        <v>750000000</v>
      </c>
    </row>
    <row r="107" spans="1:6" ht="12.75">
      <c r="A107" t="s">
        <v>1413</v>
      </c>
      <c r="B107">
        <v>1064660557.335367</v>
      </c>
      <c r="C107">
        <v>892311325.2969894</v>
      </c>
      <c r="D107">
        <v>684646496.8737282</v>
      </c>
      <c r="E107">
        <v>440245942.3802245</v>
      </c>
      <c r="F107">
        <v>750000000</v>
      </c>
    </row>
    <row r="108" spans="1:6" ht="12.75">
      <c r="A108" t="s">
        <v>1414</v>
      </c>
      <c r="B108">
        <v>1051593710.033543</v>
      </c>
      <c r="C108">
        <v>879864912.1686118</v>
      </c>
      <c r="D108">
        <v>673379788.7652457</v>
      </c>
      <c r="E108">
        <v>431167152.9880208</v>
      </c>
      <c r="F108">
        <v>750000000</v>
      </c>
    </row>
    <row r="109" spans="1:6" ht="12.75">
      <c r="A109" t="s">
        <v>1415</v>
      </c>
      <c r="B109">
        <v>1038947128.942557</v>
      </c>
      <c r="C109">
        <v>867809191.1554469</v>
      </c>
      <c r="D109">
        <v>662464204.3063849</v>
      </c>
      <c r="E109">
        <v>422381246.19064254</v>
      </c>
      <c r="F109">
        <v>750000000</v>
      </c>
    </row>
    <row r="110" spans="1:6" ht="12.75">
      <c r="A110" t="s">
        <v>1416</v>
      </c>
      <c r="B110">
        <v>1025653759.857139</v>
      </c>
      <c r="C110">
        <v>855346172.51853</v>
      </c>
      <c r="D110">
        <v>651396662.4714947</v>
      </c>
      <c r="E110">
        <v>413678821.0755963</v>
      </c>
      <c r="F110">
        <v>0</v>
      </c>
    </row>
    <row r="111" spans="1:5" ht="12.75">
      <c r="A111" t="s">
        <v>1417</v>
      </c>
      <c r="B111">
        <v>1013042689.878081</v>
      </c>
      <c r="C111">
        <v>843396250.6732807</v>
      </c>
      <c r="D111">
        <v>640662599.5838237</v>
      </c>
      <c r="E111">
        <v>405138717.72944236</v>
      </c>
    </row>
    <row r="112" spans="1:5" ht="12.75">
      <c r="A112" t="s">
        <v>1418</v>
      </c>
      <c r="B112">
        <v>1000485635.607423</v>
      </c>
      <c r="C112">
        <v>831574832.5836785</v>
      </c>
      <c r="D112">
        <v>630128046.1887922</v>
      </c>
      <c r="E112">
        <v>396843499.7341099</v>
      </c>
    </row>
    <row r="113" spans="1:5" ht="12.75">
      <c r="A113" t="s">
        <v>1419</v>
      </c>
      <c r="B113">
        <v>988262945.386858</v>
      </c>
      <c r="C113">
        <v>820022502.8662575</v>
      </c>
      <c r="D113">
        <v>619793954.9816495</v>
      </c>
      <c r="E113">
        <v>388681989.2535982</v>
      </c>
    </row>
    <row r="114" spans="1:5" ht="12.75">
      <c r="A114" t="s">
        <v>1420</v>
      </c>
      <c r="B114">
        <v>975655114.121902</v>
      </c>
      <c r="C114">
        <v>808232191.4084486</v>
      </c>
      <c r="D114">
        <v>609378990.7914475</v>
      </c>
      <c r="E114">
        <v>380584100.77445436</v>
      </c>
    </row>
    <row r="115" spans="1:5" ht="12.75">
      <c r="A115" t="s">
        <v>1421</v>
      </c>
      <c r="B115">
        <v>963742098.392649</v>
      </c>
      <c r="C115">
        <v>797009371.845419</v>
      </c>
      <c r="D115">
        <v>599389118.2152939</v>
      </c>
      <c r="E115">
        <v>372759429.0074489</v>
      </c>
    </row>
    <row r="116" spans="1:5" ht="12.75">
      <c r="A116" t="s">
        <v>1422</v>
      </c>
      <c r="B116">
        <v>951526852.565604</v>
      </c>
      <c r="C116">
        <v>785572778.0385084</v>
      </c>
      <c r="D116">
        <v>589285757.2677187</v>
      </c>
      <c r="E116">
        <v>364923933.76534575</v>
      </c>
    </row>
    <row r="117" spans="1:5" ht="12.75">
      <c r="A117" t="s">
        <v>1423</v>
      </c>
      <c r="B117">
        <v>939760165.223994</v>
      </c>
      <c r="C117">
        <v>774584798.1838217</v>
      </c>
      <c r="D117">
        <v>579613184.0795196</v>
      </c>
      <c r="E117">
        <v>357462708.91805816</v>
      </c>
    </row>
    <row r="118" spans="1:5" ht="12.75">
      <c r="A118" t="s">
        <v>1424</v>
      </c>
      <c r="B118">
        <v>928151676.166376</v>
      </c>
      <c r="C118">
        <v>763719130.847274</v>
      </c>
      <c r="D118">
        <v>570029128.4585652</v>
      </c>
      <c r="E118">
        <v>350062955.3419614</v>
      </c>
    </row>
    <row r="119" spans="1:5" ht="12.75">
      <c r="A119" t="s">
        <v>1425</v>
      </c>
      <c r="B119">
        <v>916400000.984218</v>
      </c>
      <c r="C119">
        <v>752811695.7052505</v>
      </c>
      <c r="D119">
        <v>560505016.692278</v>
      </c>
      <c r="E119">
        <v>342803062.9753964</v>
      </c>
    </row>
    <row r="120" spans="1:5" ht="12.75">
      <c r="A120" t="s">
        <v>1426</v>
      </c>
      <c r="B120">
        <v>904908718.300349</v>
      </c>
      <c r="C120">
        <v>742110930.2377112</v>
      </c>
      <c r="D120">
        <v>551132557.7252932</v>
      </c>
      <c r="E120">
        <v>335643218.31529343</v>
      </c>
    </row>
    <row r="121" spans="1:5" ht="12.75">
      <c r="A121" t="s">
        <v>1427</v>
      </c>
      <c r="B121">
        <v>893433710.799136</v>
      </c>
      <c r="C121">
        <v>731457622.3165796</v>
      </c>
      <c r="D121">
        <v>541839300.6147914</v>
      </c>
      <c r="E121">
        <v>328585905.64383113</v>
      </c>
    </row>
    <row r="122" spans="1:5" ht="12.75">
      <c r="A122" t="s">
        <v>1428</v>
      </c>
      <c r="B122">
        <v>881983776.9216</v>
      </c>
      <c r="C122">
        <v>720977239.4432405</v>
      </c>
      <c r="D122">
        <v>532848813.3255171</v>
      </c>
      <c r="E122">
        <v>321897380.8377074</v>
      </c>
    </row>
    <row r="123" spans="1:5" ht="12.75">
      <c r="A123" t="s">
        <v>1429</v>
      </c>
      <c r="B123">
        <v>870591897.446308</v>
      </c>
      <c r="C123">
        <v>710457916.2953607</v>
      </c>
      <c r="D123">
        <v>523738980.9784117</v>
      </c>
      <c r="E123">
        <v>315053971.4494094</v>
      </c>
    </row>
    <row r="124" spans="1:5" ht="12.75">
      <c r="A124" t="s">
        <v>1430</v>
      </c>
      <c r="B124">
        <v>859295184.28196</v>
      </c>
      <c r="C124">
        <v>700088066.9643698</v>
      </c>
      <c r="D124">
        <v>514824235.88468593</v>
      </c>
      <c r="E124">
        <v>308421842.06548655</v>
      </c>
    </row>
    <row r="125" spans="1:5" ht="12.75">
      <c r="A125" t="s">
        <v>1431</v>
      </c>
      <c r="B125">
        <v>848072120.372753</v>
      </c>
      <c r="C125">
        <v>689772479.1346607</v>
      </c>
      <c r="D125">
        <v>505948443.2936486</v>
      </c>
      <c r="E125">
        <v>301820703.24707186</v>
      </c>
    </row>
    <row r="126" spans="1:5" ht="12.75">
      <c r="A126" t="s">
        <v>1432</v>
      </c>
      <c r="B126">
        <v>836936842.233716</v>
      </c>
      <c r="C126">
        <v>679598360.8977641</v>
      </c>
      <c r="D126">
        <v>497258815.767902</v>
      </c>
      <c r="E126">
        <v>295420982.03859186</v>
      </c>
    </row>
    <row r="127" spans="1:5" ht="12.75">
      <c r="A127" t="s">
        <v>1433</v>
      </c>
      <c r="B127">
        <v>825876551.069257</v>
      </c>
      <c r="C127">
        <v>669479913.253912</v>
      </c>
      <c r="D127">
        <v>488609394.25312424</v>
      </c>
      <c r="E127">
        <v>289052865.04598325</v>
      </c>
    </row>
    <row r="128" spans="1:5" ht="12.75">
      <c r="A128" t="s">
        <v>1434</v>
      </c>
      <c r="B128">
        <v>814932724.276641</v>
      </c>
      <c r="C128">
        <v>659488083.2364148</v>
      </c>
      <c r="D128">
        <v>480092925.9056904</v>
      </c>
      <c r="E128">
        <v>282811712.79598355</v>
      </c>
    </row>
    <row r="129" spans="1:5" ht="12.75">
      <c r="A129" t="s">
        <v>1435</v>
      </c>
      <c r="B129">
        <v>804073150.493745</v>
      </c>
      <c r="C129">
        <v>649631859.5128999</v>
      </c>
      <c r="D129">
        <v>471753832.7770427</v>
      </c>
      <c r="E129">
        <v>276760181.0406236</v>
      </c>
    </row>
    <row r="130" spans="1:5" ht="12.75">
      <c r="A130" t="s">
        <v>1436</v>
      </c>
      <c r="B130">
        <v>793238751.493227</v>
      </c>
      <c r="C130">
        <v>639791486.1254245</v>
      </c>
      <c r="D130">
        <v>463426293.80378723</v>
      </c>
      <c r="E130">
        <v>270723190.3705998</v>
      </c>
    </row>
    <row r="131" spans="1:5" ht="12.75">
      <c r="A131" t="s">
        <v>1437</v>
      </c>
      <c r="B131">
        <v>782070478.190348</v>
      </c>
      <c r="C131">
        <v>629748275.5087835</v>
      </c>
      <c r="D131">
        <v>455028887.57230085</v>
      </c>
      <c r="E131">
        <v>264727976.80084723</v>
      </c>
    </row>
    <row r="132" spans="1:5" ht="12.75">
      <c r="A132" t="s">
        <v>1438</v>
      </c>
      <c r="B132">
        <v>771472888.903896</v>
      </c>
      <c r="C132">
        <v>620161129.9370116</v>
      </c>
      <c r="D132">
        <v>446962015.84932667</v>
      </c>
      <c r="E132">
        <v>258933420.51557326</v>
      </c>
    </row>
    <row r="133" spans="1:5" ht="12.75">
      <c r="A133" t="s">
        <v>1439</v>
      </c>
      <c r="B133">
        <v>760569813.317085</v>
      </c>
      <c r="C133">
        <v>610359540.1400917</v>
      </c>
      <c r="D133">
        <v>438779071.47540206</v>
      </c>
      <c r="E133">
        <v>253116243.02224243</v>
      </c>
    </row>
    <row r="134" spans="1:5" ht="12.75">
      <c r="A134" t="s">
        <v>1440</v>
      </c>
      <c r="B134">
        <v>749846237.027148</v>
      </c>
      <c r="C134">
        <v>600831913.0755504</v>
      </c>
      <c r="D134">
        <v>430937488.099761</v>
      </c>
      <c r="E134">
        <v>247641484.0681406</v>
      </c>
    </row>
    <row r="135" spans="1:5" ht="12.75">
      <c r="A135" t="s">
        <v>1441</v>
      </c>
      <c r="B135">
        <v>739470488.389333</v>
      </c>
      <c r="C135">
        <v>591513146.1823703</v>
      </c>
      <c r="D135">
        <v>423174780.67207897</v>
      </c>
      <c r="E135">
        <v>242150583.27810892</v>
      </c>
    </row>
    <row r="136" spans="1:5" ht="12.75">
      <c r="A136" t="s">
        <v>1442</v>
      </c>
      <c r="B136">
        <v>729154090.27938</v>
      </c>
      <c r="C136">
        <v>582303541.5610781</v>
      </c>
      <c r="D136">
        <v>415560801.717646</v>
      </c>
      <c r="E136">
        <v>236818922.40347305</v>
      </c>
    </row>
    <row r="137" spans="1:5" ht="12.75">
      <c r="A137" t="s">
        <v>1443</v>
      </c>
      <c r="B137">
        <v>718962519.646932</v>
      </c>
      <c r="C137">
        <v>573190712.5419189</v>
      </c>
      <c r="D137">
        <v>408017115.9388388</v>
      </c>
      <c r="E137">
        <v>231535093.82368496</v>
      </c>
    </row>
    <row r="138" spans="1:5" ht="12.75">
      <c r="A138" t="s">
        <v>1444</v>
      </c>
      <c r="B138">
        <v>708812959.236566</v>
      </c>
      <c r="C138">
        <v>564171448.5567858</v>
      </c>
      <c r="D138">
        <v>400608452.0995597</v>
      </c>
      <c r="E138">
        <v>226399068.70859516</v>
      </c>
    </row>
    <row r="139" spans="1:5" ht="12.75">
      <c r="A139" t="s">
        <v>1445</v>
      </c>
      <c r="B139">
        <v>698893413.988102</v>
      </c>
      <c r="C139">
        <v>555332616.2067343</v>
      </c>
      <c r="D139">
        <v>393329281.3048928</v>
      </c>
      <c r="E139">
        <v>221343832.99382216</v>
      </c>
    </row>
    <row r="140" spans="1:5" ht="12.75">
      <c r="A140" t="s">
        <v>1446</v>
      </c>
      <c r="B140">
        <v>689117391.692581</v>
      </c>
      <c r="C140">
        <v>546635991.8046265</v>
      </c>
      <c r="D140">
        <v>386185010.72601473</v>
      </c>
      <c r="E140">
        <v>216402951.8685255</v>
      </c>
    </row>
    <row r="141" spans="1:5" ht="12.75">
      <c r="A141" t="s">
        <v>1447</v>
      </c>
      <c r="B141">
        <v>679352572.781464</v>
      </c>
      <c r="C141">
        <v>538005601.6217911</v>
      </c>
      <c r="D141">
        <v>379152352.27586704</v>
      </c>
      <c r="E141">
        <v>211591201.9017443</v>
      </c>
    </row>
    <row r="142" spans="1:5" ht="12.75">
      <c r="A142" t="s">
        <v>1448</v>
      </c>
      <c r="B142">
        <v>669786123.687271</v>
      </c>
      <c r="C142">
        <v>529529912.4587788</v>
      </c>
      <c r="D142">
        <v>372230150.55570316</v>
      </c>
      <c r="E142">
        <v>206848329.7041774</v>
      </c>
    </row>
    <row r="143" spans="1:5" ht="12.75">
      <c r="A143" t="s">
        <v>1449</v>
      </c>
      <c r="B143">
        <v>660263906.101803</v>
      </c>
      <c r="C143">
        <v>521144872.6853482</v>
      </c>
      <c r="D143">
        <v>365434281.8994076</v>
      </c>
      <c r="E143">
        <v>202239433.69728303</v>
      </c>
    </row>
    <row r="144" spans="1:5" ht="12.75">
      <c r="A144" t="s">
        <v>1450</v>
      </c>
      <c r="B144">
        <v>650795070.849891</v>
      </c>
      <c r="C144">
        <v>512799917.2370466</v>
      </c>
      <c r="D144">
        <v>358668186.3321253</v>
      </c>
      <c r="E144">
        <v>197654192.21204486</v>
      </c>
    </row>
    <row r="145" spans="1:5" ht="12.75">
      <c r="A145" t="s">
        <v>1451</v>
      </c>
      <c r="B145">
        <v>641261086.806924</v>
      </c>
      <c r="C145">
        <v>504430522.4350374</v>
      </c>
      <c r="D145">
        <v>351917092.150783</v>
      </c>
      <c r="E145">
        <v>193112396.49715385</v>
      </c>
    </row>
    <row r="146" spans="1:5" ht="12.75">
      <c r="A146" t="s">
        <v>1452</v>
      </c>
      <c r="B146">
        <v>631873956.709928</v>
      </c>
      <c r="C146">
        <v>496284886.19642144</v>
      </c>
      <c r="D146">
        <v>345438841.71229666</v>
      </c>
      <c r="E146">
        <v>188832165.2183515</v>
      </c>
    </row>
    <row r="147" spans="1:5" ht="12.75">
      <c r="A147" t="s">
        <v>1453</v>
      </c>
      <c r="B147">
        <v>622472596.614117</v>
      </c>
      <c r="C147">
        <v>488071681.0197814</v>
      </c>
      <c r="D147">
        <v>338858061.36609274</v>
      </c>
      <c r="E147">
        <v>184450248.90996176</v>
      </c>
    </row>
    <row r="148" spans="1:5" ht="12.75">
      <c r="A148" t="s">
        <v>1454</v>
      </c>
      <c r="B148">
        <v>613010140.341423</v>
      </c>
      <c r="C148">
        <v>479863361.11883307</v>
      </c>
      <c r="D148">
        <v>332339200.7839111</v>
      </c>
      <c r="E148">
        <v>180160292.52774727</v>
      </c>
    </row>
    <row r="149" spans="1:5" ht="12.75">
      <c r="A149" t="s">
        <v>1455</v>
      </c>
      <c r="B149">
        <v>603916378.728291</v>
      </c>
      <c r="C149">
        <v>471942968.88839525</v>
      </c>
      <c r="D149">
        <v>326022514.4874337</v>
      </c>
      <c r="E149">
        <v>175987458.4578009</v>
      </c>
    </row>
    <row r="150" spans="1:5" ht="12.75">
      <c r="A150" t="s">
        <v>1456</v>
      </c>
      <c r="B150">
        <v>594968943.473761</v>
      </c>
      <c r="C150">
        <v>464187636.7428106</v>
      </c>
      <c r="D150">
        <v>319875817.5541369</v>
      </c>
      <c r="E150">
        <v>171961656.15002108</v>
      </c>
    </row>
    <row r="151" spans="1:5" ht="12.75">
      <c r="A151" t="s">
        <v>1457</v>
      </c>
      <c r="B151">
        <v>586143981.286398</v>
      </c>
      <c r="C151">
        <v>456526888.15160406</v>
      </c>
      <c r="D151">
        <v>313796643.5294201</v>
      </c>
      <c r="E151">
        <v>167979051.1353992</v>
      </c>
    </row>
    <row r="152" spans="1:5" ht="12.75">
      <c r="A152" t="s">
        <v>1458</v>
      </c>
      <c r="B152">
        <v>577427429.986536</v>
      </c>
      <c r="C152">
        <v>448975084.8473523</v>
      </c>
      <c r="D152">
        <v>307821015.5485083</v>
      </c>
      <c r="E152">
        <v>164082292.808178</v>
      </c>
    </row>
    <row r="153" spans="1:5" ht="12.75">
      <c r="A153" t="s">
        <v>1459</v>
      </c>
      <c r="B153">
        <v>568846006.351249</v>
      </c>
      <c r="C153">
        <v>441576653.98902065</v>
      </c>
      <c r="D153">
        <v>302003445.02177316</v>
      </c>
      <c r="E153">
        <v>160321375.3602666</v>
      </c>
    </row>
    <row r="154" spans="1:5" ht="12.75">
      <c r="A154" t="s">
        <v>1460</v>
      </c>
      <c r="B154">
        <v>560348899.379676</v>
      </c>
      <c r="C154">
        <v>434242866.86939335</v>
      </c>
      <c r="D154">
        <v>296232414.8085944</v>
      </c>
      <c r="E154">
        <v>156591697.22177383</v>
      </c>
    </row>
    <row r="155" spans="1:5" ht="12.75">
      <c r="A155" t="s">
        <v>1461</v>
      </c>
      <c r="B155">
        <v>551919184.70023</v>
      </c>
      <c r="C155">
        <v>427008205.60385543</v>
      </c>
      <c r="D155">
        <v>290580103.19910735</v>
      </c>
      <c r="E155">
        <v>152974171.4198647</v>
      </c>
    </row>
    <row r="156" spans="1:5" ht="12.75">
      <c r="A156" t="s">
        <v>1462</v>
      </c>
      <c r="B156">
        <v>543597479.58664</v>
      </c>
      <c r="C156">
        <v>419856560.64218825</v>
      </c>
      <c r="D156">
        <v>284986763.7751304</v>
      </c>
      <c r="E156">
        <v>149394133.98425978</v>
      </c>
    </row>
    <row r="157" spans="1:5" ht="12.75">
      <c r="A157" t="s">
        <v>1463</v>
      </c>
      <c r="B157">
        <v>535346664.536428</v>
      </c>
      <c r="C157">
        <v>412782607.0132339</v>
      </c>
      <c r="D157">
        <v>279472595.5010362</v>
      </c>
      <c r="E157">
        <v>145883005.89717326</v>
      </c>
    </row>
    <row r="158" spans="1:5" ht="12.75">
      <c r="A158" t="s">
        <v>1464</v>
      </c>
      <c r="B158">
        <v>527155779.21928</v>
      </c>
      <c r="C158">
        <v>405822014.32760394</v>
      </c>
      <c r="D158">
        <v>274106214.94425887</v>
      </c>
      <c r="E158">
        <v>142514779.42278102</v>
      </c>
    </row>
    <row r="159" spans="1:5" ht="12.75">
      <c r="A159" t="s">
        <v>1465</v>
      </c>
      <c r="B159">
        <v>519039198.668018</v>
      </c>
      <c r="C159">
        <v>398895894.8455735</v>
      </c>
      <c r="D159">
        <v>268742863.4150461</v>
      </c>
      <c r="E159">
        <v>139134420.05342934</v>
      </c>
    </row>
    <row r="160" spans="1:5" ht="12.75">
      <c r="A160" t="s">
        <v>1466</v>
      </c>
      <c r="B160">
        <v>510959618.875718</v>
      </c>
      <c r="C160">
        <v>392041957.28958577</v>
      </c>
      <c r="D160">
        <v>263475167.56403238</v>
      </c>
      <c r="E160">
        <v>135848051.85859922</v>
      </c>
    </row>
    <row r="161" spans="1:5" ht="12.75">
      <c r="A161" t="s">
        <v>1467</v>
      </c>
      <c r="B161">
        <v>502918966.100508</v>
      </c>
      <c r="C161">
        <v>385218169.0228565</v>
      </c>
      <c r="D161">
        <v>258230773.52864397</v>
      </c>
      <c r="E161">
        <v>132580099.65250807</v>
      </c>
    </row>
    <row r="162" spans="1:5" ht="12.75">
      <c r="A162" t="s">
        <v>1468</v>
      </c>
      <c r="B162">
        <v>494932076.213831</v>
      </c>
      <c r="C162">
        <v>378478235.24940807</v>
      </c>
      <c r="D162">
        <v>253088208.03300893</v>
      </c>
      <c r="E162">
        <v>129407169.85142072</v>
      </c>
    </row>
    <row r="163" spans="1:5" ht="12.75">
      <c r="A163" t="s">
        <v>1469</v>
      </c>
      <c r="B163">
        <v>486982869.520801</v>
      </c>
      <c r="C163">
        <v>371767800.87018657</v>
      </c>
      <c r="D163">
        <v>247968700.531174</v>
      </c>
      <c r="E163">
        <v>126252478.92594294</v>
      </c>
    </row>
    <row r="164" spans="1:5" ht="12.75">
      <c r="A164" t="s">
        <v>1470</v>
      </c>
      <c r="B164">
        <v>479081110.753992</v>
      </c>
      <c r="C164">
        <v>365115201.327756</v>
      </c>
      <c r="D164">
        <v>242912073.66784695</v>
      </c>
      <c r="E164">
        <v>123154070.0019796</v>
      </c>
    </row>
    <row r="165" spans="1:5" ht="12.75">
      <c r="A165" t="s">
        <v>1471</v>
      </c>
      <c r="B165">
        <v>471227630.053537</v>
      </c>
      <c r="C165">
        <v>358540462.6055531</v>
      </c>
      <c r="D165">
        <v>237950777.5978052</v>
      </c>
      <c r="E165">
        <v>120144219.20619638</v>
      </c>
    </row>
    <row r="166" spans="1:5" ht="12.75">
      <c r="A166" t="s">
        <v>1472</v>
      </c>
      <c r="B166">
        <v>463434989.510746</v>
      </c>
      <c r="C166">
        <v>352013262.72007924</v>
      </c>
      <c r="D166">
        <v>233024762.14430988</v>
      </c>
      <c r="E166">
        <v>117158672.98071952</v>
      </c>
    </row>
    <row r="167" spans="1:5" ht="12.75">
      <c r="A167" t="s">
        <v>1473</v>
      </c>
      <c r="B167">
        <v>455563083.141026</v>
      </c>
      <c r="C167">
        <v>345465983.1878162</v>
      </c>
      <c r="D167">
        <v>228127743.34604117</v>
      </c>
      <c r="E167">
        <v>114226418.10349299</v>
      </c>
    </row>
    <row r="168" spans="1:5" ht="12.75">
      <c r="A168" t="s">
        <v>1474</v>
      </c>
      <c r="B168">
        <v>447752729.713461</v>
      </c>
      <c r="C168">
        <v>338967287.56943256</v>
      </c>
      <c r="D168">
        <v>223267081.32594824</v>
      </c>
      <c r="E168">
        <v>111319121.07164152</v>
      </c>
    </row>
    <row r="169" spans="1:5" ht="12.75">
      <c r="A169" t="s">
        <v>1475</v>
      </c>
      <c r="B169">
        <v>440128683.256566</v>
      </c>
      <c r="C169">
        <v>332630445.54257494</v>
      </c>
      <c r="D169">
        <v>218536003.86681652</v>
      </c>
      <c r="E169">
        <v>108498738.94379517</v>
      </c>
    </row>
    <row r="170" spans="1:5" ht="12.75">
      <c r="A170" t="s">
        <v>1476</v>
      </c>
      <c r="B170">
        <v>432569505.352564</v>
      </c>
      <c r="C170">
        <v>326416683.5297587</v>
      </c>
      <c r="D170">
        <v>213960923.5856067</v>
      </c>
      <c r="E170">
        <v>105820831.15217203</v>
      </c>
    </row>
    <row r="171" spans="1:5" ht="12.75">
      <c r="A171" t="s">
        <v>1477</v>
      </c>
      <c r="B171">
        <v>425087286.714596</v>
      </c>
      <c r="C171">
        <v>320226555.24761015</v>
      </c>
      <c r="D171">
        <v>209369565.816944</v>
      </c>
      <c r="E171">
        <v>103111445.78451334</v>
      </c>
    </row>
    <row r="172" spans="1:5" ht="12.75">
      <c r="A172" t="s">
        <v>1478</v>
      </c>
      <c r="B172">
        <v>417685781.481824</v>
      </c>
      <c r="C172">
        <v>314134386.724354</v>
      </c>
      <c r="D172">
        <v>204880891.49668917</v>
      </c>
      <c r="E172">
        <v>100487227.19315134</v>
      </c>
    </row>
    <row r="173" spans="1:5" ht="12.75">
      <c r="A173" t="s">
        <v>1479</v>
      </c>
      <c r="B173">
        <v>410364399.926358</v>
      </c>
      <c r="C173">
        <v>308104643.8283364</v>
      </c>
      <c r="D173">
        <v>200437193.51241952</v>
      </c>
      <c r="E173">
        <v>97891355.04326451</v>
      </c>
    </row>
    <row r="174" spans="1:5" ht="12.75">
      <c r="A174" t="s">
        <v>1480</v>
      </c>
      <c r="B174">
        <v>403130377.544248</v>
      </c>
      <c r="C174">
        <v>302176476.0064663</v>
      </c>
      <c r="D174">
        <v>196096791.76897177</v>
      </c>
      <c r="E174">
        <v>95378963.57859176</v>
      </c>
    </row>
    <row r="175" spans="1:5" ht="12.75">
      <c r="A175" t="s">
        <v>1481</v>
      </c>
      <c r="B175">
        <v>395997330.701871</v>
      </c>
      <c r="C175">
        <v>296326276.83355397</v>
      </c>
      <c r="D175">
        <v>191811257.974781</v>
      </c>
      <c r="E175">
        <v>92899381.72709969</v>
      </c>
    </row>
    <row r="176" spans="1:5" ht="12.75">
      <c r="A176" t="s">
        <v>1482</v>
      </c>
      <c r="B176">
        <v>388950006.254719</v>
      </c>
      <c r="C176">
        <v>290559090.7314503</v>
      </c>
      <c r="D176">
        <v>187599851.33195814</v>
      </c>
      <c r="E176">
        <v>90474843.27431554</v>
      </c>
    </row>
    <row r="177" spans="1:5" ht="12.75">
      <c r="A177" t="s">
        <v>1483</v>
      </c>
      <c r="B177">
        <v>381979161.638207</v>
      </c>
      <c r="C177">
        <v>284883250.8763129</v>
      </c>
      <c r="D177">
        <v>183482524.10931903</v>
      </c>
      <c r="E177">
        <v>88126422.2450437</v>
      </c>
    </row>
    <row r="178" spans="1:5" ht="12.75">
      <c r="A178" t="s">
        <v>1484</v>
      </c>
      <c r="B178">
        <v>375037441.103893</v>
      </c>
      <c r="C178">
        <v>279231655.51856655</v>
      </c>
      <c r="D178">
        <v>179385168.74682596</v>
      </c>
      <c r="E178">
        <v>85793539.62769127</v>
      </c>
    </row>
    <row r="179" spans="1:5" ht="12.75">
      <c r="A179" t="s">
        <v>1485</v>
      </c>
      <c r="B179">
        <v>368102699.48527</v>
      </c>
      <c r="C179">
        <v>273618581.5241665</v>
      </c>
      <c r="D179">
        <v>175346554.56271276</v>
      </c>
      <c r="E179">
        <v>83518247.50673269</v>
      </c>
    </row>
    <row r="180" spans="1:5" ht="12.75">
      <c r="A180" t="s">
        <v>1486</v>
      </c>
      <c r="B180">
        <v>361179908.697417</v>
      </c>
      <c r="C180">
        <v>268017373.9864776</v>
      </c>
      <c r="D180">
        <v>171320246.32960284</v>
      </c>
      <c r="E180">
        <v>81254878.60713144</v>
      </c>
    </row>
    <row r="181" spans="1:5" ht="12.75">
      <c r="A181" t="s">
        <v>1487</v>
      </c>
      <c r="B181">
        <v>354262160.79478</v>
      </c>
      <c r="C181">
        <v>262438115.24363256</v>
      </c>
      <c r="D181">
        <v>167327277.71275747</v>
      </c>
      <c r="E181">
        <v>79024930.15988941</v>
      </c>
    </row>
    <row r="182" spans="1:5" ht="12.75">
      <c r="A182" t="s">
        <v>1488</v>
      </c>
      <c r="B182">
        <v>347348184.399764</v>
      </c>
      <c r="C182">
        <v>256922002.91259724</v>
      </c>
      <c r="D182">
        <v>163433939.96406025</v>
      </c>
      <c r="E182">
        <v>76890845.58916351</v>
      </c>
    </row>
    <row r="183" spans="1:5" ht="12.75">
      <c r="A183" t="s">
        <v>1489</v>
      </c>
      <c r="B183">
        <v>340454261.563141</v>
      </c>
      <c r="C183">
        <v>251395685.32739535</v>
      </c>
      <c r="D183">
        <v>159511817.7151283</v>
      </c>
      <c r="E183">
        <v>74727743.79311942</v>
      </c>
    </row>
    <row r="184" spans="1:5" ht="12.75">
      <c r="A184" t="s">
        <v>1490</v>
      </c>
      <c r="B184">
        <v>333597652.135807</v>
      </c>
      <c r="C184">
        <v>245928347.00943252</v>
      </c>
      <c r="D184">
        <v>155658701.1957975</v>
      </c>
      <c r="E184">
        <v>72623720.15041456</v>
      </c>
    </row>
    <row r="185" spans="1:5" ht="12.75">
      <c r="A185" t="s">
        <v>1491</v>
      </c>
      <c r="B185">
        <v>326510028.99132</v>
      </c>
      <c r="C185">
        <v>240295097.18302497</v>
      </c>
      <c r="D185">
        <v>151706369.18106747</v>
      </c>
      <c r="E185">
        <v>70479939.6397178</v>
      </c>
    </row>
    <row r="186" spans="1:5" ht="12.75">
      <c r="A186" t="s">
        <v>1492</v>
      </c>
      <c r="B186">
        <v>319762869.803918</v>
      </c>
      <c r="C186">
        <v>234943253.02762</v>
      </c>
      <c r="D186">
        <v>147962496.23982713</v>
      </c>
      <c r="E186">
        <v>68458825.20146209</v>
      </c>
    </row>
    <row r="187" spans="1:5" ht="12.75">
      <c r="A187" t="s">
        <v>1493</v>
      </c>
      <c r="B187">
        <v>313081532.166939</v>
      </c>
      <c r="C187">
        <v>229644037.74675348</v>
      </c>
      <c r="D187">
        <v>144257346.37992734</v>
      </c>
      <c r="E187">
        <v>66461838.55515696</v>
      </c>
    </row>
    <row r="188" spans="1:5" ht="12.75">
      <c r="A188" t="s">
        <v>1494</v>
      </c>
      <c r="B188">
        <v>306462115.298725</v>
      </c>
      <c r="C188">
        <v>224407463.93503523</v>
      </c>
      <c r="D188">
        <v>140609335.3527814</v>
      </c>
      <c r="E188">
        <v>64506753.76400911</v>
      </c>
    </row>
    <row r="189" spans="1:5" ht="12.75">
      <c r="A189" t="s">
        <v>1495</v>
      </c>
      <c r="B189">
        <v>299901093.994534</v>
      </c>
      <c r="C189">
        <v>219242685.56017986</v>
      </c>
      <c r="D189">
        <v>137035073.84493428</v>
      </c>
      <c r="E189">
        <v>62609300.7293028</v>
      </c>
    </row>
    <row r="190" spans="1:5" ht="12.75">
      <c r="A190" t="s">
        <v>1496</v>
      </c>
      <c r="B190">
        <v>293419850.149213</v>
      </c>
      <c r="C190">
        <v>214140756.8173614</v>
      </c>
      <c r="D190">
        <v>133505774.65048505</v>
      </c>
      <c r="E190">
        <v>60738461.310815126</v>
      </c>
    </row>
    <row r="191" spans="1:5" ht="12.75">
      <c r="A191" t="s">
        <v>1497</v>
      </c>
      <c r="B191">
        <v>287012367.129225</v>
      </c>
      <c r="C191">
        <v>209120694.79884687</v>
      </c>
      <c r="D191">
        <v>130055133.22496161</v>
      </c>
      <c r="E191">
        <v>58926048.16801091</v>
      </c>
    </row>
    <row r="192" spans="1:5" ht="12.75">
      <c r="A192" t="s">
        <v>1498</v>
      </c>
      <c r="B192">
        <v>280451869.292779</v>
      </c>
      <c r="C192">
        <v>203994059.59484085</v>
      </c>
      <c r="D192">
        <v>126544157.50754462</v>
      </c>
      <c r="E192">
        <v>57092431.100719936</v>
      </c>
    </row>
    <row r="193" spans="1:5" ht="12.75">
      <c r="A193" t="s">
        <v>1499</v>
      </c>
      <c r="B193">
        <v>274171010.382404</v>
      </c>
      <c r="C193">
        <v>199087270.8834107</v>
      </c>
      <c r="D193">
        <v>123186229.97543147</v>
      </c>
      <c r="E193">
        <v>55342047.328894116</v>
      </c>
    </row>
    <row r="194" spans="1:5" ht="12.75">
      <c r="A194" t="s">
        <v>1500</v>
      </c>
      <c r="B194">
        <v>266939416.394663</v>
      </c>
      <c r="C194">
        <v>193539132.64283556</v>
      </c>
      <c r="D194">
        <v>119478174.23093598</v>
      </c>
      <c r="E194">
        <v>53470795.58302974</v>
      </c>
    </row>
    <row r="195" spans="1:5" ht="12.75">
      <c r="A195" t="s">
        <v>1501</v>
      </c>
      <c r="B195">
        <v>260780680.410942</v>
      </c>
      <c r="C195">
        <v>188753179.93113512</v>
      </c>
      <c r="D195">
        <v>116227302.07394987</v>
      </c>
      <c r="E195">
        <v>51795597.212941326</v>
      </c>
    </row>
    <row r="196" spans="1:5" ht="12.75">
      <c r="A196" t="s">
        <v>1502</v>
      </c>
      <c r="B196">
        <v>254695385.802764</v>
      </c>
      <c r="C196">
        <v>184046049.6885163</v>
      </c>
      <c r="D196">
        <v>113049890.89439346</v>
      </c>
      <c r="E196">
        <v>50173098.134013146</v>
      </c>
    </row>
    <row r="197" spans="1:5" ht="12.75">
      <c r="A197" t="s">
        <v>1503</v>
      </c>
      <c r="B197">
        <v>248714428.419835</v>
      </c>
      <c r="C197">
        <v>179419310.15236384</v>
      </c>
      <c r="D197">
        <v>109927644.63013038</v>
      </c>
      <c r="E197">
        <v>48580761.01651215</v>
      </c>
    </row>
    <row r="198" spans="1:5" ht="12.75">
      <c r="A198" t="s">
        <v>1504</v>
      </c>
      <c r="B198">
        <v>242939425.550037</v>
      </c>
      <c r="C198">
        <v>174965637.2387775</v>
      </c>
      <c r="D198">
        <v>106935097.62567356</v>
      </c>
      <c r="E198">
        <v>47064532.03230786</v>
      </c>
    </row>
    <row r="199" spans="1:5" ht="12.75">
      <c r="A199" t="s">
        <v>1505</v>
      </c>
      <c r="B199">
        <v>237311431.590538</v>
      </c>
      <c r="C199">
        <v>170622460.65335706</v>
      </c>
      <c r="D199">
        <v>104015437.76143588</v>
      </c>
      <c r="E199">
        <v>45585623.08586738</v>
      </c>
    </row>
    <row r="200" spans="1:5" ht="12.75">
      <c r="A200" t="s">
        <v>1506</v>
      </c>
      <c r="B200">
        <v>231665018.455684</v>
      </c>
      <c r="C200">
        <v>166280292.86800382</v>
      </c>
      <c r="D200">
        <v>101110550.2680068</v>
      </c>
      <c r="E200">
        <v>44124844.47177429</v>
      </c>
    </row>
    <row r="201" spans="1:5" ht="12.75">
      <c r="A201" t="s">
        <v>1507</v>
      </c>
      <c r="B201">
        <v>226348997.996655</v>
      </c>
      <c r="C201">
        <v>162197986.03025424</v>
      </c>
      <c r="D201">
        <v>98385459.40380803</v>
      </c>
      <c r="E201">
        <v>42759607.9876869</v>
      </c>
    </row>
    <row r="202" spans="1:5" ht="12.75">
      <c r="A202" t="s">
        <v>1508</v>
      </c>
      <c r="B202">
        <v>221117869.518366</v>
      </c>
      <c r="C202">
        <v>158180703.0258764</v>
      </c>
      <c r="D202">
        <v>95704653.39885692</v>
      </c>
      <c r="E202">
        <v>41418319.26845908</v>
      </c>
    </row>
    <row r="203" spans="1:5" ht="12.75">
      <c r="A203" t="s">
        <v>1509</v>
      </c>
      <c r="B203">
        <v>215916425.585527</v>
      </c>
      <c r="C203">
        <v>154206223.8875621</v>
      </c>
      <c r="D203">
        <v>93070323.44551364</v>
      </c>
      <c r="E203">
        <v>40113145.92235621</v>
      </c>
    </row>
    <row r="204" spans="1:5" ht="12.75">
      <c r="A204" t="s">
        <v>1510</v>
      </c>
      <c r="B204">
        <v>210745510.222709</v>
      </c>
      <c r="C204">
        <v>150257905.46040675</v>
      </c>
      <c r="D204">
        <v>90456700.87964578</v>
      </c>
      <c r="E204">
        <v>38821549.3546564</v>
      </c>
    </row>
    <row r="205" spans="1:5" ht="12.75">
      <c r="A205" t="s">
        <v>1511</v>
      </c>
      <c r="B205">
        <v>205601599.648715</v>
      </c>
      <c r="C205">
        <v>146341758.00522202</v>
      </c>
      <c r="D205">
        <v>87875088.28374796</v>
      </c>
      <c r="E205">
        <v>37553854.01330649</v>
      </c>
    </row>
    <row r="206" spans="1:5" ht="12.75">
      <c r="A206" t="s">
        <v>1512</v>
      </c>
      <c r="B206">
        <v>200490317.196552</v>
      </c>
      <c r="C206">
        <v>142477249.73187372</v>
      </c>
      <c r="D206">
        <v>85350972.0144015</v>
      </c>
      <c r="E206">
        <v>36330615.708850905</v>
      </c>
    </row>
    <row r="207" spans="1:5" ht="12.75">
      <c r="A207" t="s">
        <v>1513</v>
      </c>
      <c r="B207">
        <v>195439111.729922</v>
      </c>
      <c r="C207">
        <v>138652076.93709317</v>
      </c>
      <c r="D207">
        <v>82848265.49785477</v>
      </c>
      <c r="E207">
        <v>35115942.29943854</v>
      </c>
    </row>
    <row r="208" spans="1:5" ht="12.75">
      <c r="A208" t="s">
        <v>1514</v>
      </c>
      <c r="B208">
        <v>190465875.243773</v>
      </c>
      <c r="C208">
        <v>134902077.0683005</v>
      </c>
      <c r="D208">
        <v>80409145.1112203</v>
      </c>
      <c r="E208">
        <v>33942391.196358405</v>
      </c>
    </row>
    <row r="209" spans="1:5" ht="12.75">
      <c r="A209" t="s">
        <v>1515</v>
      </c>
      <c r="B209">
        <v>185602196.386384</v>
      </c>
      <c r="C209">
        <v>131234297.28042878</v>
      </c>
      <c r="D209">
        <v>78024007.20315662</v>
      </c>
      <c r="E209">
        <v>32796074.218680806</v>
      </c>
    </row>
    <row r="210" spans="1:5" ht="12.75">
      <c r="A210" t="s">
        <v>1516</v>
      </c>
      <c r="B210">
        <v>180884497.138896</v>
      </c>
      <c r="C210">
        <v>127688606.09448494</v>
      </c>
      <c r="D210">
        <v>75729103.32566625</v>
      </c>
      <c r="E210">
        <v>31700966.798267264</v>
      </c>
    </row>
    <row r="211" spans="1:5" ht="12.75">
      <c r="A211" t="s">
        <v>1517</v>
      </c>
      <c r="B211">
        <v>176320123.705213</v>
      </c>
      <c r="C211">
        <v>124255453.88153495</v>
      </c>
      <c r="D211">
        <v>73505565.23082109</v>
      </c>
      <c r="E211">
        <v>30639842.87089294</v>
      </c>
    </row>
    <row r="212" spans="1:5" ht="12.75">
      <c r="A212" t="s">
        <v>1518</v>
      </c>
      <c r="B212">
        <v>171877236.709396</v>
      </c>
      <c r="C212">
        <v>120919048.23226735</v>
      </c>
      <c r="D212">
        <v>71349933.78756611</v>
      </c>
      <c r="E212">
        <v>29615325.2262898</v>
      </c>
    </row>
    <row r="213" spans="1:5" ht="12.75">
      <c r="A213" t="s">
        <v>1519</v>
      </c>
      <c r="B213">
        <v>167551519.585828</v>
      </c>
      <c r="C213">
        <v>117682338.17845494</v>
      </c>
      <c r="D213">
        <v>69269158.2543728</v>
      </c>
      <c r="E213">
        <v>28633795.933949802</v>
      </c>
    </row>
    <row r="214" spans="1:5" ht="12.75">
      <c r="A214" t="s">
        <v>1520</v>
      </c>
      <c r="B214">
        <v>163341779.524123</v>
      </c>
      <c r="C214">
        <v>114530980.67402951</v>
      </c>
      <c r="D214">
        <v>67242785.23470883</v>
      </c>
      <c r="E214">
        <v>27678422.14204139</v>
      </c>
    </row>
    <row r="215" spans="1:5" ht="12.75">
      <c r="A215" t="s">
        <v>1521</v>
      </c>
      <c r="B215">
        <v>159240466.124148</v>
      </c>
      <c r="C215">
        <v>111471975.37223028</v>
      </c>
      <c r="D215">
        <v>65285717.13666538</v>
      </c>
      <c r="E215">
        <v>26762698.245701633</v>
      </c>
    </row>
    <row r="216" spans="1:5" ht="12.75">
      <c r="A216" t="s">
        <v>1522</v>
      </c>
      <c r="B216">
        <v>155283890.927112</v>
      </c>
      <c r="C216">
        <v>108517914.95258394</v>
      </c>
      <c r="D216">
        <v>63393979.541898794</v>
      </c>
      <c r="E216">
        <v>25877144.63784314</v>
      </c>
    </row>
    <row r="217" spans="1:5" ht="12.75">
      <c r="A217" t="s">
        <v>1523</v>
      </c>
      <c r="B217">
        <v>151417767.738959</v>
      </c>
      <c r="C217">
        <v>105636658.35080926</v>
      </c>
      <c r="D217">
        <v>61553864.20168781</v>
      </c>
      <c r="E217">
        <v>25019595.24245564</v>
      </c>
    </row>
    <row r="218" spans="1:5" ht="12.75">
      <c r="A218" t="s">
        <v>1524</v>
      </c>
      <c r="B218">
        <v>147641048.572222</v>
      </c>
      <c r="C218">
        <v>102844023.55620031</v>
      </c>
      <c r="D218">
        <v>59788938.48384194</v>
      </c>
      <c r="E218">
        <v>24209220.80790072</v>
      </c>
    </row>
    <row r="219" spans="1:5" ht="12.75">
      <c r="A219" t="s">
        <v>1525</v>
      </c>
      <c r="B219">
        <v>143924779.129968</v>
      </c>
      <c r="C219">
        <v>100085298.52758996</v>
      </c>
      <c r="D219">
        <v>58037161.74021929</v>
      </c>
      <c r="E219">
        <v>23400371.58146871</v>
      </c>
    </row>
    <row r="220" spans="1:5" ht="12.75">
      <c r="A220" t="s">
        <v>1526</v>
      </c>
      <c r="B220">
        <v>140241560.151598</v>
      </c>
      <c r="C220">
        <v>97363911.32464525</v>
      </c>
      <c r="D220">
        <v>56320130.96446401</v>
      </c>
      <c r="E220">
        <v>22614986.236405365</v>
      </c>
    </row>
    <row r="221" spans="1:5" ht="12.75">
      <c r="A221" t="s">
        <v>1527</v>
      </c>
      <c r="B221">
        <v>136580639.112472</v>
      </c>
      <c r="C221">
        <v>94661459.74118748</v>
      </c>
      <c r="D221">
        <v>54617640.43732419</v>
      </c>
      <c r="E221">
        <v>21838470.848296396</v>
      </c>
    </row>
    <row r="222" spans="1:5" ht="12.75">
      <c r="A222" t="s">
        <v>1528</v>
      </c>
      <c r="B222">
        <v>132960566.604705</v>
      </c>
      <c r="C222">
        <v>92001196.22782667</v>
      </c>
      <c r="D222">
        <v>52952074.399183236</v>
      </c>
      <c r="E222">
        <v>21085716.01291624</v>
      </c>
    </row>
    <row r="223" spans="1:5" ht="12.75">
      <c r="A223" t="s">
        <v>1529</v>
      </c>
      <c r="B223">
        <v>129375599.703309</v>
      </c>
      <c r="C223">
        <v>89368768.21418883</v>
      </c>
      <c r="D223">
        <v>51306143.198626384</v>
      </c>
      <c r="E223">
        <v>20343766.53828582</v>
      </c>
    </row>
    <row r="224" spans="1:5" ht="12.75">
      <c r="A224" t="s">
        <v>1530</v>
      </c>
      <c r="B224">
        <v>125832551.601749</v>
      </c>
      <c r="C224">
        <v>86773912.2618118</v>
      </c>
      <c r="D224">
        <v>49689756.4605716</v>
      </c>
      <c r="E224">
        <v>19619389.177619684</v>
      </c>
    </row>
    <row r="225" spans="1:5" ht="12.75">
      <c r="A225" t="s">
        <v>1531</v>
      </c>
      <c r="B225">
        <v>122333692.137685</v>
      </c>
      <c r="C225">
        <v>84222633.86611615</v>
      </c>
      <c r="D225">
        <v>48110101.81230123</v>
      </c>
      <c r="E225">
        <v>18917814.96591934</v>
      </c>
    </row>
    <row r="226" spans="1:5" ht="12.75">
      <c r="A226" t="s">
        <v>1532</v>
      </c>
      <c r="B226">
        <v>118885768.384378</v>
      </c>
      <c r="C226">
        <v>81710032.57610516</v>
      </c>
      <c r="D226">
        <v>46556136.586785965</v>
      </c>
      <c r="E226">
        <v>18229226.897635974</v>
      </c>
    </row>
    <row r="227" spans="1:5" ht="12.75">
      <c r="A227" t="s">
        <v>1533</v>
      </c>
      <c r="B227">
        <v>115484142.780853</v>
      </c>
      <c r="C227">
        <v>79241817.85392904</v>
      </c>
      <c r="D227">
        <v>45038689.70708706</v>
      </c>
      <c r="E227">
        <v>17562775.409613144</v>
      </c>
    </row>
    <row r="228" spans="1:5" ht="12.75">
      <c r="A228" t="s">
        <v>1534</v>
      </c>
      <c r="B228">
        <v>112167656.025146</v>
      </c>
      <c r="C228">
        <v>76835602.03723608</v>
      </c>
      <c r="D228">
        <v>43560003.77172553</v>
      </c>
      <c r="E228">
        <v>16914218.19210784</v>
      </c>
    </row>
    <row r="229" spans="1:5" ht="12.75">
      <c r="A229" t="s">
        <v>1535</v>
      </c>
      <c r="B229">
        <v>108927608.600093</v>
      </c>
      <c r="C229">
        <v>74489593.1573147</v>
      </c>
      <c r="D229">
        <v>42122593.7314069</v>
      </c>
      <c r="E229">
        <v>16286799.3089991</v>
      </c>
    </row>
    <row r="230" spans="1:5" ht="12.75">
      <c r="A230" t="s">
        <v>1536</v>
      </c>
      <c r="B230">
        <v>105790620.570588</v>
      </c>
      <c r="C230">
        <v>72233543.59820598</v>
      </c>
      <c r="D230">
        <v>40752995.82629789</v>
      </c>
      <c r="E230">
        <v>15696946.959748197</v>
      </c>
    </row>
    <row r="231" spans="1:5" ht="12.75">
      <c r="A231" t="s">
        <v>1537</v>
      </c>
      <c r="B231">
        <v>102759604.045326</v>
      </c>
      <c r="C231">
        <v>70044970.59254834</v>
      </c>
      <c r="D231">
        <v>39417735.35661899</v>
      </c>
      <c r="E231">
        <v>15118334.140212113</v>
      </c>
    </row>
    <row r="232" spans="1:5" ht="12.75">
      <c r="A232" t="s">
        <v>1538</v>
      </c>
      <c r="B232">
        <v>99806167.229772</v>
      </c>
      <c r="C232">
        <v>67920124.53967221</v>
      </c>
      <c r="D232">
        <v>38127905.88433081</v>
      </c>
      <c r="E232">
        <v>14563686.000306232</v>
      </c>
    </row>
    <row r="233" spans="1:5" ht="12.75">
      <c r="A233" t="s">
        <v>1539</v>
      </c>
      <c r="B233">
        <v>96934700.477798</v>
      </c>
      <c r="C233">
        <v>65854149.802289546</v>
      </c>
      <c r="D233">
        <v>36874124.65801289</v>
      </c>
      <c r="E233">
        <v>14025123.458931187</v>
      </c>
    </row>
    <row r="234" spans="1:5" ht="12.75">
      <c r="A234" t="s">
        <v>1540</v>
      </c>
      <c r="B234">
        <v>94139234.677243</v>
      </c>
      <c r="C234">
        <v>63850028.908216536</v>
      </c>
      <c r="D234">
        <v>35663949.63552873</v>
      </c>
      <c r="E234">
        <v>13509226.854164548</v>
      </c>
    </row>
    <row r="235" spans="1:5" ht="12.75">
      <c r="A235" t="s">
        <v>1541</v>
      </c>
      <c r="B235">
        <v>90888143.195018</v>
      </c>
      <c r="C235">
        <v>61540418.46316778</v>
      </c>
      <c r="D235">
        <v>34286478.159813926</v>
      </c>
      <c r="E235">
        <v>12932442.43399133</v>
      </c>
    </row>
    <row r="236" spans="1:5" ht="12.75">
      <c r="A236" t="s">
        <v>1542</v>
      </c>
      <c r="B236">
        <v>88028290.106362</v>
      </c>
      <c r="C236">
        <v>59502917.340524405</v>
      </c>
      <c r="D236">
        <v>33066999.166453082</v>
      </c>
      <c r="E236">
        <v>12419642.087179711</v>
      </c>
    </row>
    <row r="237" spans="1:5" ht="12.75">
      <c r="A237" t="s">
        <v>1543</v>
      </c>
      <c r="B237">
        <v>85341568.747396</v>
      </c>
      <c r="C237">
        <v>57592134.55141246</v>
      </c>
      <c r="D237">
        <v>31926364.516674228</v>
      </c>
      <c r="E237">
        <v>11942076.455127483</v>
      </c>
    </row>
    <row r="238" spans="1:5" ht="12.75">
      <c r="A238" t="s">
        <v>1544</v>
      </c>
      <c r="B238">
        <v>82661068.739228</v>
      </c>
      <c r="C238">
        <v>55688606.22548744</v>
      </c>
      <c r="D238">
        <v>30792626.486900717</v>
      </c>
      <c r="E238">
        <v>11469216.030370858</v>
      </c>
    </row>
    <row r="239" spans="1:5" ht="12.75">
      <c r="A239" t="s">
        <v>1545</v>
      </c>
      <c r="B239">
        <v>79978516.067468</v>
      </c>
      <c r="C239">
        <v>53792934.28639485</v>
      </c>
      <c r="D239">
        <v>29671218.89984742</v>
      </c>
      <c r="E239">
        <v>11006227.108548872</v>
      </c>
    </row>
    <row r="240" spans="1:5" ht="12.75">
      <c r="A240" t="s">
        <v>1546</v>
      </c>
      <c r="B240">
        <v>77309282.566583</v>
      </c>
      <c r="C240">
        <v>51909436.553999685</v>
      </c>
      <c r="D240">
        <v>28559497.421394344</v>
      </c>
      <c r="E240">
        <v>10548974.989168312</v>
      </c>
    </row>
    <row r="241" spans="1:5" ht="12.75">
      <c r="A241" t="s">
        <v>1547</v>
      </c>
      <c r="B241">
        <v>74645478.894486</v>
      </c>
      <c r="C241">
        <v>50035812.86353956</v>
      </c>
      <c r="D241">
        <v>27458657.383146834</v>
      </c>
      <c r="E241">
        <v>10099401.079714563</v>
      </c>
    </row>
    <row r="242" spans="1:5" ht="12.75">
      <c r="A242" t="s">
        <v>1548</v>
      </c>
      <c r="B242">
        <v>71984746.599484</v>
      </c>
      <c r="C242">
        <v>48178364.62407096</v>
      </c>
      <c r="D242">
        <v>26378585.819339145</v>
      </c>
      <c r="E242">
        <v>9665021.88404189</v>
      </c>
    </row>
    <row r="243" spans="1:5" ht="12.75">
      <c r="A243" t="s">
        <v>1549</v>
      </c>
      <c r="B243">
        <v>69334105.210105</v>
      </c>
      <c r="C243">
        <v>46325622.9574069</v>
      </c>
      <c r="D243">
        <v>25299667.632783607</v>
      </c>
      <c r="E243">
        <v>9230447.74815928</v>
      </c>
    </row>
    <row r="244" spans="1:5" ht="12.75">
      <c r="A244" t="s">
        <v>1550</v>
      </c>
      <c r="B244">
        <v>66687492.799011</v>
      </c>
      <c r="C244">
        <v>44484150.689343676</v>
      </c>
      <c r="D244">
        <v>24234196.120871425</v>
      </c>
      <c r="E244">
        <v>8805472.276007537</v>
      </c>
    </row>
    <row r="245" spans="1:5" ht="12.75">
      <c r="A245" t="s">
        <v>1551</v>
      </c>
      <c r="B245">
        <v>64051766.843648</v>
      </c>
      <c r="C245">
        <v>42653513.04634424</v>
      </c>
      <c r="D245">
        <v>23177800.17671857</v>
      </c>
      <c r="E245">
        <v>8385961.607055432</v>
      </c>
    </row>
    <row r="246" spans="1:5" ht="12.75">
      <c r="A246" t="s">
        <v>1552</v>
      </c>
      <c r="B246">
        <v>61435676.287182</v>
      </c>
      <c r="C246">
        <v>40844247.2169194</v>
      </c>
      <c r="D246">
        <v>22140023.18362171</v>
      </c>
      <c r="E246">
        <v>7977646.903010942</v>
      </c>
    </row>
    <row r="247" spans="1:5" ht="12.75">
      <c r="A247" t="s">
        <v>1553</v>
      </c>
      <c r="B247">
        <v>58837888.005397</v>
      </c>
      <c r="C247">
        <v>39050815.44804226</v>
      </c>
      <c r="D247">
        <v>21114041.709436752</v>
      </c>
      <c r="E247">
        <v>7575734.284619857</v>
      </c>
    </row>
    <row r="248" spans="1:5" ht="12.75">
      <c r="A248" t="s">
        <v>1554</v>
      </c>
      <c r="B248">
        <v>56253768.402428</v>
      </c>
      <c r="C248">
        <v>37272406.31069424</v>
      </c>
      <c r="D248">
        <v>20101237.39732134</v>
      </c>
      <c r="E248">
        <v>7181791.136701985</v>
      </c>
    </row>
    <row r="249" spans="1:5" ht="12.75">
      <c r="A249" t="s">
        <v>1555</v>
      </c>
      <c r="B249">
        <v>53694417.71154</v>
      </c>
      <c r="C249">
        <v>35518245.79339415</v>
      </c>
      <c r="D249">
        <v>19108061.768965125</v>
      </c>
      <c r="E249">
        <v>6798963.316913843</v>
      </c>
    </row>
    <row r="250" spans="1:5" ht="12.75">
      <c r="A250" t="s">
        <v>1556</v>
      </c>
      <c r="B250">
        <v>51151498.992946</v>
      </c>
      <c r="C250">
        <v>33778745.43496611</v>
      </c>
      <c r="D250">
        <v>18126031.76068291</v>
      </c>
      <c r="E250">
        <v>6422223.533828732</v>
      </c>
    </row>
    <row r="251" spans="1:5" ht="12.75">
      <c r="A251" t="s">
        <v>1557</v>
      </c>
      <c r="B251">
        <v>48637007.115982</v>
      </c>
      <c r="C251">
        <v>32065539.658320043</v>
      </c>
      <c r="D251">
        <v>17164357.118890844</v>
      </c>
      <c r="E251">
        <v>6056563.937566742</v>
      </c>
    </row>
    <row r="252" spans="1:5" ht="12.75">
      <c r="A252" t="s">
        <v>1558</v>
      </c>
      <c r="B252">
        <v>46191714.665716</v>
      </c>
      <c r="C252">
        <v>30401749.313521743</v>
      </c>
      <c r="D252">
        <v>16232359.588015433</v>
      </c>
      <c r="E252">
        <v>5703442.124663362</v>
      </c>
    </row>
    <row r="253" spans="1:5" ht="12.75">
      <c r="A253" t="s">
        <v>1559</v>
      </c>
      <c r="B253">
        <v>43766532.889566</v>
      </c>
      <c r="C253">
        <v>28756724.233353246</v>
      </c>
      <c r="D253">
        <v>15314985.390852593</v>
      </c>
      <c r="E253">
        <v>5358319.312786654</v>
      </c>
    </row>
    <row r="254" spans="1:5" ht="12.75">
      <c r="A254" t="s">
        <v>1560</v>
      </c>
      <c r="B254">
        <v>41362628.685587</v>
      </c>
      <c r="C254">
        <v>27134120.031505167</v>
      </c>
      <c r="D254">
        <v>14416450.917732196</v>
      </c>
      <c r="E254">
        <v>5023956.9429641</v>
      </c>
    </row>
    <row r="255" spans="1:5" ht="12.75">
      <c r="A255" t="s">
        <v>1561</v>
      </c>
      <c r="B255">
        <v>39007420.301938</v>
      </c>
      <c r="C255">
        <v>25545688.925729223</v>
      </c>
      <c r="D255">
        <v>13537994.338856362</v>
      </c>
      <c r="E255">
        <v>4697842.999657138</v>
      </c>
    </row>
    <row r="256" spans="1:5" ht="12.75">
      <c r="A256" t="s">
        <v>1562</v>
      </c>
      <c r="B256">
        <v>36688810.805364</v>
      </c>
      <c r="C256">
        <v>23987809.163491793</v>
      </c>
      <c r="D256">
        <v>12681103.909421531</v>
      </c>
      <c r="E256">
        <v>4382453.484734437</v>
      </c>
    </row>
    <row r="257" spans="1:5" ht="12.75">
      <c r="A257" t="s">
        <v>1563</v>
      </c>
      <c r="B257">
        <v>34448319.118928</v>
      </c>
      <c r="C257">
        <v>22484734.545194164</v>
      </c>
      <c r="D257">
        <v>11856276.900562836</v>
      </c>
      <c r="E257">
        <v>4080047.3872277085</v>
      </c>
    </row>
    <row r="258" spans="1:5" ht="12.75">
      <c r="A258" t="s">
        <v>1564</v>
      </c>
      <c r="B258">
        <v>32319763.151249</v>
      </c>
      <c r="C258">
        <v>21060780.353909936</v>
      </c>
      <c r="D258">
        <v>11078087.601846222</v>
      </c>
      <c r="E258">
        <v>3796625.428076707</v>
      </c>
    </row>
    <row r="259" spans="1:5" ht="12.75">
      <c r="A259" t="s">
        <v>1565</v>
      </c>
      <c r="B259">
        <v>30310193.329695</v>
      </c>
      <c r="C259">
        <v>19717769.021187514</v>
      </c>
      <c r="D259">
        <v>10345278.915105922</v>
      </c>
      <c r="E259">
        <v>3530463.9450983754</v>
      </c>
    </row>
    <row r="260" spans="1:5" ht="12.75">
      <c r="A260" t="s">
        <v>1566</v>
      </c>
      <c r="B260">
        <v>28415262.932103</v>
      </c>
      <c r="C260">
        <v>18453702.992342867</v>
      </c>
      <c r="D260">
        <v>9657440.663917629</v>
      </c>
      <c r="E260">
        <v>3281770.7861388656</v>
      </c>
    </row>
    <row r="261" spans="1:5" ht="12.75">
      <c r="A261" t="s">
        <v>1567</v>
      </c>
      <c r="B261">
        <v>26668027.743631</v>
      </c>
      <c r="C261">
        <v>17290569.82716907</v>
      </c>
      <c r="D261">
        <v>9026462.773898264</v>
      </c>
      <c r="E261">
        <v>3054779.553266966</v>
      </c>
    </row>
    <row r="262" spans="1:5" ht="12.75">
      <c r="A262" t="s">
        <v>1568</v>
      </c>
      <c r="B262">
        <v>25015166.463097</v>
      </c>
      <c r="C262">
        <v>16191406.792334095</v>
      </c>
      <c r="D262">
        <v>8431152.918692058</v>
      </c>
      <c r="E262">
        <v>2841226.5579836904</v>
      </c>
    </row>
    <row r="263" spans="1:5" ht="12.75">
      <c r="A263" t="s">
        <v>1569</v>
      </c>
      <c r="B263">
        <v>23409923.348383</v>
      </c>
      <c r="C263">
        <v>15127520.109894847</v>
      </c>
      <c r="D263">
        <v>7857780.417127215</v>
      </c>
      <c r="E263">
        <v>2637150.2314701974</v>
      </c>
    </row>
    <row r="264" spans="1:5" ht="12.75">
      <c r="A264" t="s">
        <v>1570</v>
      </c>
      <c r="B264">
        <v>21821767.077557</v>
      </c>
      <c r="C264">
        <v>14077334.88608818</v>
      </c>
      <c r="D264">
        <v>7293679.651142068</v>
      </c>
      <c r="E264">
        <v>2437464.43030377</v>
      </c>
    </row>
    <row r="265" spans="1:5" ht="12.75">
      <c r="A265" t="s">
        <v>1571</v>
      </c>
      <c r="B265">
        <v>20243888.917385</v>
      </c>
      <c r="C265">
        <v>13037287.745779036</v>
      </c>
      <c r="D265">
        <v>6737636.645912993</v>
      </c>
      <c r="E265">
        <v>2242104.281544373</v>
      </c>
    </row>
    <row r="266" spans="1:5" ht="12.75">
      <c r="A266" t="s">
        <v>1572</v>
      </c>
      <c r="B266">
        <v>18677220.791415</v>
      </c>
      <c r="C266">
        <v>12009908.016692227</v>
      </c>
      <c r="D266">
        <v>6192430.379628726</v>
      </c>
      <c r="E266">
        <v>2052789.254212779</v>
      </c>
    </row>
    <row r="267" spans="1:5" ht="12.75">
      <c r="A267" t="s">
        <v>1573</v>
      </c>
      <c r="B267">
        <v>17132376.018317</v>
      </c>
      <c r="C267">
        <v>10997850.33039678</v>
      </c>
      <c r="D267">
        <v>5656181.66123663</v>
      </c>
      <c r="E267">
        <v>1867081.182824421</v>
      </c>
    </row>
    <row r="268" spans="1:5" ht="12.75">
      <c r="A268" t="s">
        <v>1574</v>
      </c>
      <c r="B268">
        <v>15625325.75533</v>
      </c>
      <c r="C268">
        <v>10013959.901681751</v>
      </c>
      <c r="D268">
        <v>5137492.01227856</v>
      </c>
      <c r="E268">
        <v>1688912.2888143854</v>
      </c>
    </row>
    <row r="269" spans="1:5" ht="12.75">
      <c r="A269" t="s">
        <v>1575</v>
      </c>
      <c r="B269">
        <v>14174798.405894</v>
      </c>
      <c r="C269">
        <v>9068938.106141316</v>
      </c>
      <c r="D269">
        <v>4640831.950226374</v>
      </c>
      <c r="E269">
        <v>1519177.0748034841</v>
      </c>
    </row>
    <row r="270" spans="1:5" ht="12.75">
      <c r="A270" t="s">
        <v>1576</v>
      </c>
      <c r="B270">
        <v>12894578.810724</v>
      </c>
      <c r="C270">
        <v>8236321.071544213</v>
      </c>
      <c r="D270">
        <v>4204384.631343311</v>
      </c>
      <c r="E270">
        <v>1370664.2293086222</v>
      </c>
    </row>
    <row r="271" spans="1:5" ht="12.75">
      <c r="A271" t="s">
        <v>1577</v>
      </c>
      <c r="B271">
        <v>11726230.912374</v>
      </c>
      <c r="C271">
        <v>7477343.43562606</v>
      </c>
      <c r="D271">
        <v>3807242.966133945</v>
      </c>
      <c r="E271">
        <v>1235935.6278219596</v>
      </c>
    </row>
    <row r="272" spans="1:5" ht="12.75">
      <c r="A272" t="s">
        <v>1578</v>
      </c>
      <c r="B272">
        <v>10669332.455818</v>
      </c>
      <c r="C272">
        <v>6791862.940306431</v>
      </c>
      <c r="D272">
        <v>3449421.5385450344</v>
      </c>
      <c r="E272">
        <v>1115034.0996344613</v>
      </c>
    </row>
    <row r="273" spans="1:5" ht="12.75">
      <c r="A273" t="s">
        <v>1579</v>
      </c>
      <c r="B273">
        <v>9682431.519947</v>
      </c>
      <c r="C273">
        <v>6153506.444752953</v>
      </c>
      <c r="D273">
        <v>3117523.8499283246</v>
      </c>
      <c r="E273">
        <v>1003616.3927433887</v>
      </c>
    </row>
    <row r="274" spans="1:5" ht="12.75">
      <c r="A274" t="s">
        <v>1580</v>
      </c>
      <c r="B274">
        <v>8768531.468083</v>
      </c>
      <c r="C274">
        <v>5563240.944125484</v>
      </c>
      <c r="D274">
        <v>2811312.2654975313</v>
      </c>
      <c r="E274">
        <v>901205.1578521046</v>
      </c>
    </row>
    <row r="275" spans="1:5" ht="12.75">
      <c r="A275" t="s">
        <v>1581</v>
      </c>
      <c r="B275">
        <v>7919078.724735</v>
      </c>
      <c r="C275">
        <v>5016054.257466468</v>
      </c>
      <c r="D275">
        <v>2528559.692107011</v>
      </c>
      <c r="E275">
        <v>807242.2333387913</v>
      </c>
    </row>
    <row r="276" spans="1:5" ht="12.75">
      <c r="A276" t="s">
        <v>1582</v>
      </c>
      <c r="B276">
        <v>7191819.573884</v>
      </c>
      <c r="C276">
        <v>4547671.935807376</v>
      </c>
      <c r="D276">
        <v>2286621.094005146</v>
      </c>
      <c r="E276">
        <v>726911.4166593911</v>
      </c>
    </row>
    <row r="277" spans="1:5" ht="12.75">
      <c r="A277" t="s">
        <v>1583</v>
      </c>
      <c r="B277">
        <v>6558683.332499</v>
      </c>
      <c r="C277">
        <v>4140280.698460433</v>
      </c>
      <c r="D277">
        <v>2076485.7580440436</v>
      </c>
      <c r="E277">
        <v>657313.9671505325</v>
      </c>
    </row>
    <row r="278" spans="1:5" ht="12.75">
      <c r="A278" t="s">
        <v>1584</v>
      </c>
      <c r="B278">
        <v>6007130.261534</v>
      </c>
      <c r="C278">
        <v>3786293.6731653395</v>
      </c>
      <c r="D278">
        <v>1894587.1296068511</v>
      </c>
      <c r="E278">
        <v>597438.901574863</v>
      </c>
    </row>
    <row r="279" spans="1:5" ht="12.75">
      <c r="A279" t="s">
        <v>1585</v>
      </c>
      <c r="B279">
        <v>5513085.025745</v>
      </c>
      <c r="C279">
        <v>3469003.3222232843</v>
      </c>
      <c r="D279">
        <v>1731406.7072841588</v>
      </c>
      <c r="E279">
        <v>543669.0751218641</v>
      </c>
    </row>
    <row r="280" spans="1:5" ht="12.75">
      <c r="A280" t="s">
        <v>1586</v>
      </c>
      <c r="B280">
        <v>5041441.452628</v>
      </c>
      <c r="C280">
        <v>3167023.7022573627</v>
      </c>
      <c r="D280">
        <v>1576795.823031533</v>
      </c>
      <c r="E280">
        <v>493091.00358642</v>
      </c>
    </row>
    <row r="281" spans="1:5" ht="12.75">
      <c r="A281" t="s">
        <v>1587</v>
      </c>
      <c r="B281">
        <v>4590066.747499</v>
      </c>
      <c r="C281">
        <v>2878580.411370339</v>
      </c>
      <c r="D281">
        <v>1429540.9672756994</v>
      </c>
      <c r="E281">
        <v>445148.4273516995</v>
      </c>
    </row>
    <row r="282" spans="1:5" ht="12.75">
      <c r="A282" t="s">
        <v>1588</v>
      </c>
      <c r="B282">
        <v>4180549.12322</v>
      </c>
      <c r="C282">
        <v>2617455.1937325406</v>
      </c>
      <c r="D282">
        <v>1296663.4324817006</v>
      </c>
      <c r="E282">
        <v>402116.21360749763</v>
      </c>
    </row>
    <row r="283" spans="1:5" ht="12.75">
      <c r="A283" t="s">
        <v>1589</v>
      </c>
      <c r="B283">
        <v>3787985.039241</v>
      </c>
      <c r="C283">
        <v>2367647.0365280337</v>
      </c>
      <c r="D283">
        <v>1169927.7961597575</v>
      </c>
      <c r="E283">
        <v>361276.73897582386</v>
      </c>
    </row>
    <row r="284" spans="1:5" ht="12.75">
      <c r="A284" t="s">
        <v>1590</v>
      </c>
      <c r="B284">
        <v>3419227.932842</v>
      </c>
      <c r="C284">
        <v>2133533.8417127593</v>
      </c>
      <c r="D284">
        <v>1051564.0467196987</v>
      </c>
      <c r="E284">
        <v>323350.31570990465</v>
      </c>
    </row>
    <row r="285" spans="1:5" ht="12.75">
      <c r="A285" t="s">
        <v>1591</v>
      </c>
      <c r="B285">
        <v>3075343.575925</v>
      </c>
      <c r="C285">
        <v>1915806.690435987</v>
      </c>
      <c r="D285">
        <v>941927.8675485787</v>
      </c>
      <c r="E285">
        <v>288450.4957558716</v>
      </c>
    </row>
    <row r="286" spans="1:5" ht="12.75">
      <c r="A286" t="s">
        <v>1592</v>
      </c>
      <c r="B286">
        <v>2762919.207903</v>
      </c>
      <c r="C286">
        <v>1718260.5071165578</v>
      </c>
      <c r="D286">
        <v>842653.5632020287</v>
      </c>
      <c r="E286">
        <v>256956.3324103756</v>
      </c>
    </row>
    <row r="287" spans="1:5" ht="12.75">
      <c r="A287" t="s">
        <v>1593</v>
      </c>
      <c r="B287">
        <v>2472806.323616</v>
      </c>
      <c r="C287">
        <v>1535314.9741355008</v>
      </c>
      <c r="D287">
        <v>751081.917328998</v>
      </c>
      <c r="E287">
        <v>228093.89059006423</v>
      </c>
    </row>
    <row r="288" spans="1:5" ht="12.75">
      <c r="A288" t="s">
        <v>1594</v>
      </c>
      <c r="B288">
        <v>2211005.403743</v>
      </c>
      <c r="C288">
        <v>1370439.8102480797</v>
      </c>
      <c r="D288">
        <v>668719.3337414188</v>
      </c>
      <c r="E288">
        <v>202221.27573917288</v>
      </c>
    </row>
    <row r="289" spans="1:5" ht="12.75">
      <c r="A289" t="s">
        <v>1595</v>
      </c>
      <c r="B289">
        <v>1970169.684204</v>
      </c>
      <c r="C289">
        <v>1219092.2580102512</v>
      </c>
      <c r="D289">
        <v>593354.9633967463</v>
      </c>
      <c r="E289">
        <v>178671.04006214114</v>
      </c>
    </row>
    <row r="290" spans="1:5" ht="12.75">
      <c r="A290" t="s">
        <v>1596</v>
      </c>
      <c r="B290">
        <v>1761801.625325</v>
      </c>
      <c r="C290">
        <v>1088489.0649346798</v>
      </c>
      <c r="D290">
        <v>528570.8308289433</v>
      </c>
      <c r="E290">
        <v>158554.21436933623</v>
      </c>
    </row>
    <row r="291" spans="1:5" ht="12.75">
      <c r="A291" t="s">
        <v>1597</v>
      </c>
      <c r="B291">
        <v>1594924.745244</v>
      </c>
      <c r="C291">
        <v>983716.6889815176</v>
      </c>
      <c r="D291">
        <v>476478.4405957091</v>
      </c>
      <c r="E291">
        <v>142322.79742569217</v>
      </c>
    </row>
    <row r="292" spans="1:5" ht="12.75">
      <c r="A292" t="s">
        <v>1598</v>
      </c>
      <c r="B292">
        <v>1458165.841751</v>
      </c>
      <c r="C292">
        <v>897890.3912957131</v>
      </c>
      <c r="D292">
        <v>433836.71871334536</v>
      </c>
      <c r="E292">
        <v>129054.63499933029</v>
      </c>
    </row>
    <row r="293" spans="1:5" ht="12.75">
      <c r="A293" t="s">
        <v>1599</v>
      </c>
      <c r="B293">
        <v>1355379.616518</v>
      </c>
      <c r="C293">
        <v>833182.4867552778</v>
      </c>
      <c r="D293">
        <v>401547.76056772895</v>
      </c>
      <c r="E293">
        <v>118943.61342276163</v>
      </c>
    </row>
    <row r="294" spans="1:5" ht="12.75">
      <c r="A294" t="s">
        <v>1600</v>
      </c>
      <c r="B294">
        <v>1278145.863032</v>
      </c>
      <c r="C294">
        <v>784415.4908939288</v>
      </c>
      <c r="D294">
        <v>377114.30309695675</v>
      </c>
      <c r="E294">
        <v>111248.20381974276</v>
      </c>
    </row>
    <row r="295" spans="1:5" ht="12.75">
      <c r="A295" t="s">
        <v>1601</v>
      </c>
      <c r="B295">
        <v>1219270.207912</v>
      </c>
      <c r="C295">
        <v>747013.5581726171</v>
      </c>
      <c r="D295">
        <v>358219.6621908133</v>
      </c>
      <c r="E295">
        <v>105226.7222911195</v>
      </c>
    </row>
    <row r="296" spans="1:5" ht="12.75">
      <c r="A296" t="s">
        <v>1602</v>
      </c>
      <c r="B296">
        <v>1177897.74</v>
      </c>
      <c r="C296">
        <v>720441.7784008099</v>
      </c>
      <c r="D296">
        <v>344598.92493976123</v>
      </c>
      <c r="E296">
        <v>100796.8965033679</v>
      </c>
    </row>
    <row r="297" spans="1:5" ht="12.75">
      <c r="A297" t="s">
        <v>1603</v>
      </c>
      <c r="B297">
        <v>1145922.17</v>
      </c>
      <c r="C297">
        <v>699734.0104075393</v>
      </c>
      <c r="D297">
        <v>333870.2936692049</v>
      </c>
      <c r="E297">
        <v>97258.39646610695</v>
      </c>
    </row>
    <row r="298" spans="1:5" ht="12.75">
      <c r="A298" t="s">
        <v>1604</v>
      </c>
      <c r="B298">
        <v>1113876.26</v>
      </c>
      <c r="C298">
        <v>679012.2172288003</v>
      </c>
      <c r="D298">
        <v>323159.1649744971</v>
      </c>
      <c r="E298">
        <v>93739.4546588159</v>
      </c>
    </row>
    <row r="299" spans="1:5" ht="12.75">
      <c r="A299" t="s">
        <v>1605</v>
      </c>
      <c r="B299">
        <v>1081759.81</v>
      </c>
      <c r="C299">
        <v>658351.8240948608</v>
      </c>
      <c r="D299">
        <v>312555.17886401433</v>
      </c>
      <c r="E299">
        <v>90291.88673838803</v>
      </c>
    </row>
    <row r="300" spans="1:5" ht="12.75">
      <c r="A300" t="s">
        <v>1606</v>
      </c>
      <c r="B300">
        <v>1049572.74</v>
      </c>
      <c r="C300">
        <v>637679.5981169587</v>
      </c>
      <c r="D300">
        <v>301971.0238018175</v>
      </c>
      <c r="E300">
        <v>86864.81914967803</v>
      </c>
    </row>
    <row r="301" spans="1:5" ht="12.75">
      <c r="A301" t="s">
        <v>1607</v>
      </c>
      <c r="B301">
        <v>1017314.76</v>
      </c>
      <c r="C301">
        <v>617032.5924410877</v>
      </c>
      <c r="D301">
        <v>291450.5951500044</v>
      </c>
      <c r="E301">
        <v>83483.41659697038</v>
      </c>
    </row>
    <row r="302" spans="1:5" ht="12.75">
      <c r="A302" t="s">
        <v>1608</v>
      </c>
      <c r="B302">
        <v>984985.87</v>
      </c>
      <c r="C302">
        <v>596476.1746520973</v>
      </c>
      <c r="D302">
        <v>281070.57667256385</v>
      </c>
      <c r="E302">
        <v>80191.10538756652</v>
      </c>
    </row>
    <row r="303" spans="1:5" ht="12.75">
      <c r="A303" t="s">
        <v>1609</v>
      </c>
      <c r="B303">
        <v>953023.75</v>
      </c>
      <c r="C303">
        <v>576142.0896081781</v>
      </c>
      <c r="D303">
        <v>270798.3288547165</v>
      </c>
      <c r="E303">
        <v>76933.13227695663</v>
      </c>
    </row>
    <row r="304" spans="1:5" ht="12.75">
      <c r="A304" t="s">
        <v>1610</v>
      </c>
      <c r="B304">
        <v>920991.17</v>
      </c>
      <c r="C304">
        <v>555863.1786110534</v>
      </c>
      <c r="D304">
        <v>260623.78658066675</v>
      </c>
      <c r="E304">
        <v>73739.05517475455</v>
      </c>
    </row>
    <row r="305" spans="1:5" ht="12.75">
      <c r="A305" t="s">
        <v>1611</v>
      </c>
      <c r="B305">
        <v>890755.43</v>
      </c>
      <c r="C305">
        <v>536702.5980827787</v>
      </c>
      <c r="D305">
        <v>251000.12300120745</v>
      </c>
      <c r="E305">
        <v>70715.41138348024</v>
      </c>
    </row>
    <row r="306" spans="1:5" ht="12.75">
      <c r="A306" t="s">
        <v>1612</v>
      </c>
      <c r="B306">
        <v>860453.44</v>
      </c>
      <c r="C306">
        <v>517593.90635175357</v>
      </c>
      <c r="D306">
        <v>241467.76297428276</v>
      </c>
      <c r="E306">
        <v>67750.94856744852</v>
      </c>
    </row>
    <row r="307" spans="1:5" ht="12.75">
      <c r="A307" t="s">
        <v>1613</v>
      </c>
      <c r="B307">
        <v>830084.83</v>
      </c>
      <c r="C307">
        <v>498479.19361115294</v>
      </c>
      <c r="D307">
        <v>231958.94912890033</v>
      </c>
      <c r="E307">
        <v>64807.30674605939</v>
      </c>
    </row>
    <row r="308" spans="1:5" ht="12.75">
      <c r="A308" t="s">
        <v>1614</v>
      </c>
      <c r="B308">
        <v>800720.37</v>
      </c>
      <c r="C308">
        <v>480029.8172208589</v>
      </c>
      <c r="D308">
        <v>222805.75498595877</v>
      </c>
      <c r="E308">
        <v>61986.32154917855</v>
      </c>
    </row>
    <row r="309" spans="1:5" ht="12.75">
      <c r="A309" t="s">
        <v>1615</v>
      </c>
      <c r="B309">
        <v>771292.13</v>
      </c>
      <c r="C309">
        <v>461628.6962008424</v>
      </c>
      <c r="D309">
        <v>213737.51463326547</v>
      </c>
      <c r="E309">
        <v>59219.71309500651</v>
      </c>
    </row>
    <row r="310" spans="1:5" ht="12.75">
      <c r="A310" t="s">
        <v>1616</v>
      </c>
      <c r="B310">
        <v>742539.92</v>
      </c>
      <c r="C310">
        <v>443666.343051704</v>
      </c>
      <c r="D310">
        <v>204898.38432676712</v>
      </c>
      <c r="E310">
        <v>56530.22283851285</v>
      </c>
    </row>
    <row r="311" spans="1:5" ht="12.75">
      <c r="A311" t="s">
        <v>1617</v>
      </c>
      <c r="B311">
        <v>715776.69</v>
      </c>
      <c r="C311">
        <v>426973.3692406266</v>
      </c>
      <c r="D311">
        <v>196703.734707079</v>
      </c>
      <c r="E311">
        <v>54046.90793675172</v>
      </c>
    </row>
    <row r="312" spans="1:5" ht="12.75">
      <c r="A312" t="s">
        <v>1618</v>
      </c>
      <c r="B312">
        <v>688953.01</v>
      </c>
      <c r="C312">
        <v>410275.5330273488</v>
      </c>
      <c r="D312">
        <v>188530.46057229183</v>
      </c>
      <c r="E312">
        <v>51581.78833992019</v>
      </c>
    </row>
    <row r="313" spans="1:5" ht="12.75">
      <c r="A313" t="s">
        <v>1619</v>
      </c>
      <c r="B313">
        <v>662068.73</v>
      </c>
      <c r="C313">
        <v>393597.083639763</v>
      </c>
      <c r="D313">
        <v>180406.37282287315</v>
      </c>
      <c r="E313">
        <v>49149.98175773347</v>
      </c>
    </row>
    <row r="314" spans="1:5" ht="12.75">
      <c r="A314" t="s">
        <v>1620</v>
      </c>
      <c r="B314">
        <v>635123.76</v>
      </c>
      <c r="C314">
        <v>376999.93782218656</v>
      </c>
      <c r="D314">
        <v>172402.03891867088</v>
      </c>
      <c r="E314">
        <v>46789.55287637859</v>
      </c>
    </row>
    <row r="315" spans="1:5" ht="12.75">
      <c r="A315" t="s">
        <v>1621</v>
      </c>
      <c r="B315">
        <v>610865.6</v>
      </c>
      <c r="C315">
        <v>361985.6603412982</v>
      </c>
      <c r="D315">
        <v>165115.0189825</v>
      </c>
      <c r="E315">
        <v>44622.06820837164</v>
      </c>
    </row>
    <row r="316" spans="1:5" ht="12.75">
      <c r="A316" t="s">
        <v>1622</v>
      </c>
      <c r="B316">
        <v>587690.5</v>
      </c>
      <c r="C316">
        <v>347680.9762301112</v>
      </c>
      <c r="D316">
        <v>158199.7918450806</v>
      </c>
      <c r="E316">
        <v>42577.98534061317</v>
      </c>
    </row>
    <row r="317" spans="1:5" ht="12.75">
      <c r="A317" t="s">
        <v>1623</v>
      </c>
      <c r="B317">
        <v>567468.52</v>
      </c>
      <c r="C317">
        <v>335148.13833087083</v>
      </c>
      <c r="D317">
        <v>152109.34055921563</v>
      </c>
      <c r="E317">
        <v>40765.399568732035</v>
      </c>
    </row>
    <row r="318" spans="1:5" ht="12.75">
      <c r="A318" t="s">
        <v>1624</v>
      </c>
      <c r="B318">
        <v>549220.42</v>
      </c>
      <c r="C318">
        <v>323838.3464941836</v>
      </c>
      <c r="D318">
        <v>146614.56387633062</v>
      </c>
      <c r="E318">
        <v>39131.72710990238</v>
      </c>
    </row>
    <row r="319" spans="1:5" ht="12.75">
      <c r="A319" t="s">
        <v>1625</v>
      </c>
      <c r="B319">
        <v>534283.69</v>
      </c>
      <c r="C319">
        <v>314496.8451486807</v>
      </c>
      <c r="D319">
        <v>142023.17771692557</v>
      </c>
      <c r="E319">
        <v>37745.72300913488</v>
      </c>
    </row>
    <row r="320" spans="1:5" ht="12.75">
      <c r="A320" t="s">
        <v>1626</v>
      </c>
      <c r="B320">
        <v>520721.91</v>
      </c>
      <c r="C320">
        <v>305994.06779760064</v>
      </c>
      <c r="D320">
        <v>137831.99185136872</v>
      </c>
      <c r="E320">
        <v>36476.6692170054</v>
      </c>
    </row>
    <row r="321" spans="1:5" ht="12.75">
      <c r="A321" t="s">
        <v>1627</v>
      </c>
      <c r="B321">
        <v>507622.12</v>
      </c>
      <c r="C321">
        <v>297806.55615068856</v>
      </c>
      <c r="D321">
        <v>133813.84411526786</v>
      </c>
      <c r="E321">
        <v>35268.11701127519</v>
      </c>
    </row>
    <row r="322" spans="1:5" ht="12.75">
      <c r="A322" t="s">
        <v>1628</v>
      </c>
      <c r="B322">
        <v>495794.29</v>
      </c>
      <c r="C322">
        <v>290374.1929088621</v>
      </c>
      <c r="D322">
        <v>130142.4268827326</v>
      </c>
      <c r="E322">
        <v>34155.19323546166</v>
      </c>
    </row>
    <row r="323" spans="1:5" ht="12.75">
      <c r="A323" t="s">
        <v>1629</v>
      </c>
      <c r="B323">
        <v>484633.07</v>
      </c>
      <c r="C323">
        <v>283371.45569242176</v>
      </c>
      <c r="D323">
        <v>126691.28873954622</v>
      </c>
      <c r="E323">
        <v>33113.1642216134</v>
      </c>
    </row>
    <row r="324" spans="1:5" ht="12.75">
      <c r="A324" t="s">
        <v>1630</v>
      </c>
      <c r="B324">
        <v>473445.93</v>
      </c>
      <c r="C324">
        <v>276360.66041838063</v>
      </c>
      <c r="D324">
        <v>123242.63280750423</v>
      </c>
      <c r="E324">
        <v>32075.35827813544</v>
      </c>
    </row>
    <row r="325" spans="1:5" ht="12.75">
      <c r="A325" t="s">
        <v>1631</v>
      </c>
      <c r="B325">
        <v>463035</v>
      </c>
      <c r="C325">
        <v>269825.15377532935</v>
      </c>
      <c r="D325">
        <v>120022.11396034062</v>
      </c>
      <c r="E325">
        <v>31104.873534815197</v>
      </c>
    </row>
    <row r="326" spans="1:5" ht="12.75">
      <c r="A326" t="s">
        <v>1632</v>
      </c>
      <c r="B326">
        <v>453062.66</v>
      </c>
      <c r="C326">
        <v>263609.46936826716</v>
      </c>
      <c r="D326">
        <v>116987.90441188241</v>
      </c>
      <c r="E326">
        <v>30202.51724612679</v>
      </c>
    </row>
    <row r="327" spans="1:5" ht="12.75">
      <c r="A327" t="s">
        <v>1633</v>
      </c>
      <c r="B327">
        <v>443518.66</v>
      </c>
      <c r="C327">
        <v>257618.71637526303</v>
      </c>
      <c r="D327">
        <v>114038.49036713666</v>
      </c>
      <c r="E327">
        <v>29316.374336001983</v>
      </c>
    </row>
    <row r="328" spans="1:5" ht="12.75">
      <c r="A328" t="s">
        <v>1634</v>
      </c>
      <c r="B328">
        <v>433952.81</v>
      </c>
      <c r="C328">
        <v>251648.63602367256</v>
      </c>
      <c r="D328">
        <v>111121.57687724083</v>
      </c>
      <c r="E328">
        <v>28449.410910896673</v>
      </c>
    </row>
    <row r="329" spans="1:5" ht="12.75">
      <c r="A329" t="s">
        <v>1635</v>
      </c>
      <c r="B329">
        <v>425315.17</v>
      </c>
      <c r="C329">
        <v>246221.36135052107</v>
      </c>
      <c r="D329">
        <v>108448.52158886903</v>
      </c>
      <c r="E329">
        <v>27647.453603633614</v>
      </c>
    </row>
    <row r="330" spans="1:5" ht="12.75">
      <c r="A330" t="s">
        <v>1636</v>
      </c>
      <c r="B330">
        <v>416657.75</v>
      </c>
      <c r="C330">
        <v>240813.5275986683</v>
      </c>
      <c r="D330">
        <v>105805.57571179792</v>
      </c>
      <c r="E330">
        <v>26863.100699311337</v>
      </c>
    </row>
    <row r="331" spans="1:5" ht="12.75">
      <c r="A331" t="s">
        <v>1637</v>
      </c>
      <c r="B331">
        <v>407980.4</v>
      </c>
      <c r="C331">
        <v>235398.39303264173</v>
      </c>
      <c r="D331">
        <v>103163.3084909613</v>
      </c>
      <c r="E331">
        <v>26081.313938106243</v>
      </c>
    </row>
    <row r="332" spans="1:5" ht="12.75">
      <c r="A332" t="s">
        <v>1638</v>
      </c>
      <c r="B332">
        <v>399283.09</v>
      </c>
      <c r="C332">
        <v>229989.43758532847</v>
      </c>
      <c r="D332">
        <v>100536.49770015871</v>
      </c>
      <c r="E332">
        <v>25309.558921822067</v>
      </c>
    </row>
    <row r="333" spans="1:5" ht="12.75">
      <c r="A333" t="s">
        <v>1639</v>
      </c>
      <c r="B333">
        <v>390565.74</v>
      </c>
      <c r="C333">
        <v>224598.9277383803</v>
      </c>
      <c r="D333">
        <v>97938.46808487762</v>
      </c>
      <c r="E333">
        <v>24554.450226139845</v>
      </c>
    </row>
    <row r="334" spans="1:5" ht="12.75">
      <c r="A334" t="s">
        <v>1640</v>
      </c>
      <c r="B334">
        <v>382776.72</v>
      </c>
      <c r="C334">
        <v>219746.43062305773</v>
      </c>
      <c r="D334">
        <v>95578.79490904778</v>
      </c>
      <c r="E334">
        <v>23861.35368487691</v>
      </c>
    </row>
    <row r="335" spans="1:5" ht="12.75">
      <c r="A335" t="s">
        <v>1641</v>
      </c>
      <c r="B335">
        <v>376845.88</v>
      </c>
      <c r="C335">
        <v>215986.5188276379</v>
      </c>
      <c r="D335">
        <v>93712.19989231756</v>
      </c>
      <c r="E335">
        <v>23299.454014029616</v>
      </c>
    </row>
    <row r="336" spans="1:5" ht="12.75">
      <c r="A336" t="s">
        <v>1642</v>
      </c>
      <c r="B336">
        <v>121467.55</v>
      </c>
      <c r="C336">
        <v>0</v>
      </c>
      <c r="D336">
        <v>0</v>
      </c>
      <c r="E336">
        <v>0</v>
      </c>
    </row>
    <row r="337" spans="1:5" ht="12.75">
      <c r="A337" t="s">
        <v>1643</v>
      </c>
      <c r="B337">
        <v>66075.66</v>
      </c>
      <c r="C337">
        <v>37742.437200526045</v>
      </c>
      <c r="D337">
        <v>16292.495704356232</v>
      </c>
      <c r="E337">
        <v>4016.5249159216705</v>
      </c>
    </row>
    <row r="338" spans="1:5" ht="12.75">
      <c r="A338" t="s">
        <v>1644</v>
      </c>
      <c r="B338">
        <v>60670.19</v>
      </c>
      <c r="C338">
        <v>34601.73767772779</v>
      </c>
      <c r="D338">
        <v>14902.416583943335</v>
      </c>
      <c r="E338">
        <v>3659.7764735519013</v>
      </c>
    </row>
    <row r="339" spans="1:5" ht="12.75">
      <c r="A339" t="s">
        <v>1645</v>
      </c>
      <c r="B339">
        <v>56000.29</v>
      </c>
      <c r="C339">
        <v>31884.206220656724</v>
      </c>
      <c r="D339">
        <v>13697.095774246633</v>
      </c>
      <c r="E339">
        <v>3349.5230711824192</v>
      </c>
    </row>
    <row r="340" spans="1:5" ht="12.75">
      <c r="A340" t="s">
        <v>1646</v>
      </c>
      <c r="B340">
        <v>52347.44</v>
      </c>
      <c r="C340">
        <v>29755.506108422607</v>
      </c>
      <c r="D340">
        <v>12751.168710655842</v>
      </c>
      <c r="E340">
        <v>3105.4215067984655</v>
      </c>
    </row>
    <row r="341" spans="1:5" ht="12.75">
      <c r="A341" t="s">
        <v>1647</v>
      </c>
      <c r="B341">
        <v>49776.23</v>
      </c>
      <c r="C341">
        <v>28245.98169317406</v>
      </c>
      <c r="D341">
        <v>12073.506397785886</v>
      </c>
      <c r="E341">
        <v>2927.9294006154855</v>
      </c>
    </row>
    <row r="342" spans="1:5" ht="12.75">
      <c r="A342" t="s">
        <v>1648</v>
      </c>
      <c r="B342">
        <v>47197.92</v>
      </c>
      <c r="C342">
        <v>26738.934228521444</v>
      </c>
      <c r="D342">
        <v>11401.201035034032</v>
      </c>
      <c r="E342">
        <v>2753.55573226905</v>
      </c>
    </row>
    <row r="343" spans="1:5" ht="12.75">
      <c r="A343" t="s">
        <v>1649</v>
      </c>
      <c r="B343">
        <v>44612.52</v>
      </c>
      <c r="C343">
        <v>25231.36626005189</v>
      </c>
      <c r="D343">
        <v>10731.029069714834</v>
      </c>
      <c r="E343">
        <v>2580.7222040856564</v>
      </c>
    </row>
    <row r="344" spans="1:5" ht="12.75">
      <c r="A344" t="s">
        <v>1650</v>
      </c>
      <c r="B344">
        <v>42018.58</v>
      </c>
      <c r="C344">
        <v>23724.013516548846</v>
      </c>
      <c r="D344">
        <v>10064.283436563326</v>
      </c>
      <c r="E344">
        <v>2410.1238798623835</v>
      </c>
    </row>
    <row r="345" spans="1:5" ht="12.75">
      <c r="A345" t="s">
        <v>1651</v>
      </c>
      <c r="B345">
        <v>40727.6</v>
      </c>
      <c r="C345">
        <v>22957.371935339495</v>
      </c>
      <c r="D345">
        <v>9715.085654882469</v>
      </c>
      <c r="E345">
        <v>2316.9636699740317</v>
      </c>
    </row>
    <row r="346" spans="1:5" ht="12.75">
      <c r="A346" t="s">
        <v>1652</v>
      </c>
      <c r="B346">
        <v>39431.41</v>
      </c>
      <c r="C346">
        <v>22189.03614881354</v>
      </c>
      <c r="D346">
        <v>9366.061264245058</v>
      </c>
      <c r="E346">
        <v>2224.263339835142</v>
      </c>
    </row>
    <row r="347" spans="1:5" ht="12.75">
      <c r="A347" t="s">
        <v>1653</v>
      </c>
      <c r="B347">
        <v>38128.99</v>
      </c>
      <c r="C347">
        <v>21420.913745533155</v>
      </c>
      <c r="D347">
        <v>9019.580028321518</v>
      </c>
      <c r="E347">
        <v>2133.2001690732236</v>
      </c>
    </row>
    <row r="348" spans="1:5" ht="12.75">
      <c r="A348" t="s">
        <v>1654</v>
      </c>
      <c r="B348">
        <v>37099.14</v>
      </c>
      <c r="C348">
        <v>20806.99258600028</v>
      </c>
      <c r="D348">
        <v>8738.798574005761</v>
      </c>
      <c r="E348">
        <v>2058.0391963159273</v>
      </c>
    </row>
    <row r="349" spans="1:5" ht="12.75">
      <c r="A349" t="s">
        <v>1655</v>
      </c>
      <c r="B349">
        <v>36065.25</v>
      </c>
      <c r="C349">
        <v>20192.830332621044</v>
      </c>
      <c r="D349">
        <v>8459.285951742044</v>
      </c>
      <c r="E349">
        <v>1983.7742015085876</v>
      </c>
    </row>
    <row r="350" spans="1:5" ht="12.75">
      <c r="A350" t="s">
        <v>1656</v>
      </c>
      <c r="B350">
        <v>35027.29</v>
      </c>
      <c r="C350">
        <v>19580.560924792448</v>
      </c>
      <c r="D350">
        <v>8183.2737615196875</v>
      </c>
      <c r="E350">
        <v>1911.4421554977107</v>
      </c>
    </row>
    <row r="351" spans="1:5" ht="12.75">
      <c r="A351" t="s">
        <v>1657</v>
      </c>
      <c r="B351">
        <v>33985.26</v>
      </c>
      <c r="C351">
        <v>18965.834946419232</v>
      </c>
      <c r="D351">
        <v>7906.2039067316455</v>
      </c>
      <c r="E351">
        <v>1838.9025291504543</v>
      </c>
    </row>
    <row r="352" spans="1:5" ht="12.75">
      <c r="A352" t="s">
        <v>1658</v>
      </c>
      <c r="B352">
        <v>32939.14</v>
      </c>
      <c r="C352">
        <v>18351.86417944557</v>
      </c>
      <c r="D352">
        <v>7631.43128162301</v>
      </c>
      <c r="E352">
        <v>1767.7171710861128</v>
      </c>
    </row>
    <row r="353" spans="1:5" ht="12.75">
      <c r="A353" t="s">
        <v>1659</v>
      </c>
      <c r="B353">
        <v>31888.9</v>
      </c>
      <c r="C353">
        <v>17736.59494184535</v>
      </c>
      <c r="D353">
        <v>7356.820374596004</v>
      </c>
      <c r="E353">
        <v>1696.8894696372674</v>
      </c>
    </row>
    <row r="354" spans="1:5" ht="12.75">
      <c r="A354" t="s">
        <v>1660</v>
      </c>
      <c r="B354">
        <v>30834.54</v>
      </c>
      <c r="C354">
        <v>17122.009890601646</v>
      </c>
      <c r="D354">
        <v>7084.421873391969</v>
      </c>
      <c r="E354">
        <v>1627.3609892050479</v>
      </c>
    </row>
    <row r="355" spans="1:5" ht="12.75">
      <c r="A355" t="s">
        <v>1661</v>
      </c>
      <c r="B355">
        <v>29776.04</v>
      </c>
      <c r="C355">
        <v>16506.195628348247</v>
      </c>
      <c r="D355">
        <v>6812.2527446825125</v>
      </c>
      <c r="E355">
        <v>1558.2131238028744</v>
      </c>
    </row>
    <row r="356" spans="1:5" ht="12.75">
      <c r="A356" t="s">
        <v>1662</v>
      </c>
      <c r="B356">
        <v>28713.38</v>
      </c>
      <c r="C356">
        <v>15890.118881423745</v>
      </c>
      <c r="D356">
        <v>6541.314104649142</v>
      </c>
      <c r="E356">
        <v>1489.9020875448734</v>
      </c>
    </row>
    <row r="357" spans="1:5" ht="12.75">
      <c r="A357" t="s">
        <v>1663</v>
      </c>
      <c r="B357">
        <v>27646.54</v>
      </c>
      <c r="C357">
        <v>15274.611559171497</v>
      </c>
      <c r="D357">
        <v>6272.458541769752</v>
      </c>
      <c r="E357">
        <v>1422.8090134733707</v>
      </c>
    </row>
    <row r="358" spans="1:5" ht="12.75">
      <c r="A358" t="s">
        <v>1664</v>
      </c>
      <c r="B358">
        <v>26575.52</v>
      </c>
      <c r="C358">
        <v>14657.973706650046</v>
      </c>
      <c r="D358">
        <v>6003.930495202262</v>
      </c>
      <c r="E358">
        <v>1356.1292517511467</v>
      </c>
    </row>
    <row r="359" spans="1:5" ht="12.75">
      <c r="A359" t="s">
        <v>1665</v>
      </c>
      <c r="B359">
        <v>25500.3</v>
      </c>
      <c r="C359">
        <v>14041.83991048239</v>
      </c>
      <c r="D359">
        <v>5737.404931011383</v>
      </c>
      <c r="E359">
        <v>1290.6159072824482</v>
      </c>
    </row>
    <row r="360" spans="1:5" ht="12.75">
      <c r="A360" t="s">
        <v>1666</v>
      </c>
      <c r="B360">
        <v>24420.83</v>
      </c>
      <c r="C360">
        <v>13424.617705019911</v>
      </c>
      <c r="D360">
        <v>5471.261908714285</v>
      </c>
      <c r="E360">
        <v>1225.5347658251965</v>
      </c>
    </row>
    <row r="361" spans="1:5" ht="12.75">
      <c r="A361" t="s">
        <v>1667</v>
      </c>
      <c r="B361">
        <v>23337.13</v>
      </c>
      <c r="C361">
        <v>12807.127443405623</v>
      </c>
      <c r="D361">
        <v>5206.3265208152125</v>
      </c>
      <c r="E361">
        <v>1161.2511373406896</v>
      </c>
    </row>
    <row r="362" spans="1:5" ht="12.75">
      <c r="A362" t="s">
        <v>1668</v>
      </c>
      <c r="B362">
        <v>22249.18</v>
      </c>
      <c r="C362">
        <v>12191.367369575806</v>
      </c>
      <c r="D362">
        <v>4944.623233620707</v>
      </c>
      <c r="E362">
        <v>1098.659124275374</v>
      </c>
    </row>
    <row r="363" spans="1:5" ht="12.75">
      <c r="A363" t="s">
        <v>1669</v>
      </c>
      <c r="B363">
        <v>21156.96</v>
      </c>
      <c r="C363">
        <v>11573.226499268434</v>
      </c>
      <c r="D363">
        <v>4681.977610186298</v>
      </c>
      <c r="E363">
        <v>1035.8949449231527</v>
      </c>
    </row>
    <row r="364" spans="1:5" ht="12.75">
      <c r="A364" t="s">
        <v>1670</v>
      </c>
      <c r="B364">
        <v>20060.45</v>
      </c>
      <c r="C364">
        <v>10955.4045443211</v>
      </c>
      <c r="D364">
        <v>4421.127770605866</v>
      </c>
      <c r="E364">
        <v>974.1717490597757</v>
      </c>
    </row>
    <row r="365" spans="1:5" ht="12.75">
      <c r="A365" t="s">
        <v>1671</v>
      </c>
      <c r="B365">
        <v>18959.62</v>
      </c>
      <c r="C365">
        <v>10336.658203319837</v>
      </c>
      <c r="D365">
        <v>4160.819689060382</v>
      </c>
      <c r="E365">
        <v>912.9310539225655</v>
      </c>
    </row>
    <row r="366" spans="1:5" ht="12.75">
      <c r="A366" t="s">
        <v>1672</v>
      </c>
      <c r="B366">
        <v>17854.47</v>
      </c>
      <c r="C366">
        <v>9718.160123383972</v>
      </c>
      <c r="D366">
        <v>3902.227253688575</v>
      </c>
      <c r="E366">
        <v>852.6832375324778</v>
      </c>
    </row>
    <row r="367" spans="1:5" ht="12.75">
      <c r="A367" t="s">
        <v>1673</v>
      </c>
      <c r="B367">
        <v>16744.99</v>
      </c>
      <c r="C367">
        <v>9098.813413342852</v>
      </c>
      <c r="D367">
        <v>3644.2432604829273</v>
      </c>
      <c r="E367">
        <v>792.9378457612023</v>
      </c>
    </row>
    <row r="368" spans="1:5" ht="12.75">
      <c r="A368" t="s">
        <v>1674</v>
      </c>
      <c r="B368">
        <v>15631.15</v>
      </c>
      <c r="C368">
        <v>8479.174565129064</v>
      </c>
      <c r="D368">
        <v>3387.4295316805565</v>
      </c>
      <c r="E368">
        <v>733.9368207048658</v>
      </c>
    </row>
    <row r="369" spans="1:5" ht="12.75">
      <c r="A369" t="s">
        <v>1675</v>
      </c>
      <c r="B369">
        <v>14512.92</v>
      </c>
      <c r="C369">
        <v>7859.664488517465</v>
      </c>
      <c r="D369">
        <v>3132.2070855921497</v>
      </c>
      <c r="E369">
        <v>675.8572206150005</v>
      </c>
    </row>
    <row r="370" spans="1:5" ht="12.75">
      <c r="A370" t="s">
        <v>1676</v>
      </c>
      <c r="B370">
        <v>13390.32</v>
      </c>
      <c r="C370">
        <v>7239.406126468753</v>
      </c>
      <c r="D370">
        <v>2877.6865977583384</v>
      </c>
      <c r="E370">
        <v>618.307627539361</v>
      </c>
    </row>
    <row r="371" spans="1:5" ht="12.75">
      <c r="A371" t="s">
        <v>1677</v>
      </c>
      <c r="B371">
        <v>12263.28</v>
      </c>
      <c r="C371">
        <v>6619.195219023537</v>
      </c>
      <c r="D371">
        <v>2624.6748533282343</v>
      </c>
      <c r="E371">
        <v>561.6331110735847</v>
      </c>
    </row>
    <row r="372" spans="1:5" ht="12.75">
      <c r="A372" t="s">
        <v>1678</v>
      </c>
      <c r="B372">
        <v>11131.84</v>
      </c>
      <c r="C372">
        <v>5998.301342862391</v>
      </c>
      <c r="D372">
        <v>2372.4261011244325</v>
      </c>
      <c r="E372">
        <v>505.5062230579171</v>
      </c>
    </row>
    <row r="373" spans="1:5" ht="12.75">
      <c r="A373" t="s">
        <v>1679</v>
      </c>
      <c r="B373">
        <v>9995.94</v>
      </c>
      <c r="C373">
        <v>5377.095430782744</v>
      </c>
      <c r="D373">
        <v>2121.320312349742</v>
      </c>
      <c r="E373">
        <v>450.0872215051827</v>
      </c>
    </row>
    <row r="374" spans="1:5" ht="12.75">
      <c r="A374" t="s">
        <v>1680</v>
      </c>
      <c r="B374">
        <v>8855.58</v>
      </c>
      <c r="C374">
        <v>4756.365686901806</v>
      </c>
      <c r="D374">
        <v>1872.125073235811</v>
      </c>
      <c r="E374">
        <v>395.69476397424546</v>
      </c>
    </row>
    <row r="375" spans="1:5" ht="12.75">
      <c r="A375" t="s">
        <v>1681</v>
      </c>
      <c r="B375">
        <v>7710.75</v>
      </c>
      <c r="C375">
        <v>4134.448896335343</v>
      </c>
      <c r="D375">
        <v>1623.1974191327524</v>
      </c>
      <c r="E375">
        <v>341.62795935298044</v>
      </c>
    </row>
    <row r="376" spans="1:5" ht="12.75">
      <c r="A376" t="s">
        <v>1682</v>
      </c>
      <c r="B376">
        <v>6561.43</v>
      </c>
      <c r="C376">
        <v>3512.416964041706</v>
      </c>
      <c r="D376">
        <v>1375.591705929181</v>
      </c>
      <c r="E376">
        <v>288.32858148915267</v>
      </c>
    </row>
    <row r="377" spans="1:5" ht="12.75">
      <c r="A377" t="s">
        <v>1683</v>
      </c>
      <c r="B377">
        <v>5478.52</v>
      </c>
      <c r="C377">
        <v>2927.747349895471</v>
      </c>
      <c r="D377">
        <v>1143.6975005703343</v>
      </c>
      <c r="E377">
        <v>238.70743069849615</v>
      </c>
    </row>
    <row r="378" spans="1:5" ht="12.75">
      <c r="A378" t="s">
        <v>1684</v>
      </c>
      <c r="B378">
        <v>4391.37</v>
      </c>
      <c r="C378">
        <v>2342.917175481399</v>
      </c>
      <c r="D378">
        <v>912.9863382488409</v>
      </c>
      <c r="E378">
        <v>189.7733082934132</v>
      </c>
    </row>
    <row r="379" spans="1:5" ht="12.75">
      <c r="A379" t="s">
        <v>1685</v>
      </c>
      <c r="B379">
        <v>3299.96</v>
      </c>
      <c r="C379">
        <v>1757.6336565466133</v>
      </c>
      <c r="D379">
        <v>683.1715870593944</v>
      </c>
      <c r="E379">
        <v>141.40255773864845</v>
      </c>
    </row>
    <row r="380" spans="1:5" ht="12.75">
      <c r="A380" t="s">
        <v>1686</v>
      </c>
      <c r="B380">
        <v>2204.28</v>
      </c>
      <c r="C380">
        <v>1172.0583245235096</v>
      </c>
      <c r="D380">
        <v>454.406727324527</v>
      </c>
      <c r="E380">
        <v>93.65454132553917</v>
      </c>
    </row>
    <row r="381" spans="1:5" ht="12.75">
      <c r="A381" t="s">
        <v>1687</v>
      </c>
      <c r="B381">
        <v>1104.29</v>
      </c>
      <c r="C381">
        <v>586.2085701194615</v>
      </c>
      <c r="D381">
        <v>226.71354049063063</v>
      </c>
      <c r="E381">
        <v>46.53477641023692</v>
      </c>
    </row>
    <row r="382" spans="1:5" ht="12.75">
      <c r="A382" t="s">
        <v>1688</v>
      </c>
      <c r="B382">
        <v>0</v>
      </c>
      <c r="C382">
        <v>0</v>
      </c>
      <c r="D382">
        <v>0</v>
      </c>
      <c r="E382">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zoomScale="80" zoomScaleNormal="80" zoomScalePageLayoutView="0" workbookViewId="0" topLeftCell="A1">
      <selection activeCell="A1" sqref="A1"/>
    </sheetView>
  </sheetViews>
  <sheetFormatPr defaultColWidth="8.8515625" defaultRowHeight="12.75" outlineLevelRow="1"/>
  <cols>
    <col min="1" max="1" width="13.8515625" style="240" customWidth="1"/>
    <col min="2" max="2" width="60.8515625" style="240" customWidth="1"/>
    <col min="3" max="3" width="41.00390625" style="240" customWidth="1"/>
    <col min="4" max="4" width="40.8515625" style="240" customWidth="1"/>
    <col min="5" max="5" width="6.7109375" style="240" customWidth="1"/>
    <col min="6" max="6" width="41.57421875" style="240" customWidth="1"/>
    <col min="7" max="7" width="41.57421875" style="280" customWidth="1"/>
    <col min="8" max="16384" width="8.8515625" style="279" customWidth="1"/>
  </cols>
  <sheetData>
    <row r="1" spans="1:6" ht="31.5">
      <c r="A1" s="323" t="s">
        <v>443</v>
      </c>
      <c r="B1" s="323"/>
      <c r="C1" s="280"/>
      <c r="D1" s="280"/>
      <c r="E1" s="280"/>
      <c r="F1" s="322" t="s">
        <v>1936</v>
      </c>
    </row>
    <row r="2" spans="1:6" ht="15.75" thickBot="1">
      <c r="A2" s="280"/>
      <c r="B2" s="280"/>
      <c r="C2" s="280"/>
      <c r="D2" s="280"/>
      <c r="E2" s="280"/>
      <c r="F2" s="280"/>
    </row>
    <row r="3" spans="1:7" ht="19.5" thickBot="1">
      <c r="A3" s="319"/>
      <c r="B3" s="321" t="s">
        <v>0</v>
      </c>
      <c r="C3" s="320" t="s">
        <v>1</v>
      </c>
      <c r="D3" s="319"/>
      <c r="E3" s="319"/>
      <c r="F3" s="280"/>
      <c r="G3" s="319"/>
    </row>
    <row r="4" ht="15.75" thickBot="1"/>
    <row r="5" spans="1:6" ht="18.75">
      <c r="A5" s="317"/>
      <c r="B5" s="318" t="s">
        <v>444</v>
      </c>
      <c r="C5" s="317"/>
      <c r="E5" s="316"/>
      <c r="F5" s="316"/>
    </row>
    <row r="6" ht="15">
      <c r="B6" s="315" t="s">
        <v>445</v>
      </c>
    </row>
    <row r="7" ht="15">
      <c r="B7" s="314" t="s">
        <v>446</v>
      </c>
    </row>
    <row r="8" ht="15.75" thickBot="1">
      <c r="B8" s="313" t="s">
        <v>447</v>
      </c>
    </row>
    <row r="9" ht="15">
      <c r="B9" s="312"/>
    </row>
    <row r="10" spans="1:7" ht="37.5">
      <c r="A10" s="311" t="s">
        <v>5</v>
      </c>
      <c r="B10" s="311" t="s">
        <v>445</v>
      </c>
      <c r="C10" s="310"/>
      <c r="D10" s="310"/>
      <c r="E10" s="310"/>
      <c r="F10" s="310"/>
      <c r="G10" s="309"/>
    </row>
    <row r="11" spans="1:7" ht="15" customHeight="1">
      <c r="A11" s="285"/>
      <c r="B11" s="286" t="s">
        <v>448</v>
      </c>
      <c r="C11" s="285" t="s">
        <v>50</v>
      </c>
      <c r="D11" s="285"/>
      <c r="E11" s="285"/>
      <c r="F11" s="284" t="s">
        <v>449</v>
      </c>
      <c r="G11" s="284"/>
    </row>
    <row r="12" spans="1:6" ht="15">
      <c r="A12" s="240" t="s">
        <v>450</v>
      </c>
      <c r="B12" s="240" t="s">
        <v>451</v>
      </c>
      <c r="C12" s="249">
        <v>2928.4897538800037</v>
      </c>
      <c r="F12" s="263">
        <f>IF($C$15=0,"",IF(C12="[for completion]","",C12/$C$15))</f>
        <v>1</v>
      </c>
    </row>
    <row r="13" spans="1:6" ht="15">
      <c r="A13" s="240" t="s">
        <v>452</v>
      </c>
      <c r="B13" s="240" t="s">
        <v>453</v>
      </c>
      <c r="C13" s="249">
        <v>0</v>
      </c>
      <c r="F13" s="263">
        <f>IF($C$15=0,"",IF(C13="[for completion]","",C13/$C$15))</f>
        <v>0</v>
      </c>
    </row>
    <row r="14" spans="1:6" ht="15">
      <c r="A14" s="240" t="s">
        <v>454</v>
      </c>
      <c r="B14" s="240" t="s">
        <v>62</v>
      </c>
      <c r="C14" s="249">
        <v>0</v>
      </c>
      <c r="F14" s="263">
        <f>IF($C$15=0,"",IF(C14="[for completion]","",C14/$C$15))</f>
        <v>0</v>
      </c>
    </row>
    <row r="15" spans="1:6" ht="15">
      <c r="A15" s="240" t="s">
        <v>455</v>
      </c>
      <c r="B15" s="308" t="s">
        <v>64</v>
      </c>
      <c r="C15" s="249">
        <f>SUM(C12:C14)</f>
        <v>2928.4897538800037</v>
      </c>
      <c r="F15" s="287">
        <f>SUM(F12:F14)</f>
        <v>1</v>
      </c>
    </row>
    <row r="16" spans="1:6" ht="15" outlineLevel="1">
      <c r="A16" s="240" t="s">
        <v>456</v>
      </c>
      <c r="B16" s="282" t="s">
        <v>457</v>
      </c>
      <c r="F16" s="263">
        <f>IF($C$15=0,"",IF(C16="[for completion]","",C16/$C$15))</f>
        <v>0</v>
      </c>
    </row>
    <row r="17" spans="1:6" ht="15" outlineLevel="1">
      <c r="A17" s="240" t="s">
        <v>458</v>
      </c>
      <c r="B17" s="282" t="s">
        <v>459</v>
      </c>
      <c r="F17" s="263">
        <f>IF($C$15=0,"",IF(C17="[for completion]","",C17/$C$15))</f>
        <v>0</v>
      </c>
    </row>
    <row r="18" spans="1:6" ht="15" outlineLevel="1">
      <c r="A18" s="240" t="s">
        <v>460</v>
      </c>
      <c r="B18" s="282" t="s">
        <v>166</v>
      </c>
      <c r="F18" s="263">
        <f>IF($C$15=0,"",IF(C18="[for completion]","",C18/$C$15))</f>
        <v>0</v>
      </c>
    </row>
    <row r="19" spans="1:6" ht="15" outlineLevel="1">
      <c r="A19" s="240" t="s">
        <v>461</v>
      </c>
      <c r="B19" s="282" t="s">
        <v>166</v>
      </c>
      <c r="F19" s="263">
        <f>IF($C$15=0,"",IF(C19="[for completion]","",C19/$C$15))</f>
        <v>0</v>
      </c>
    </row>
    <row r="20" spans="1:6" ht="15" outlineLevel="1">
      <c r="A20" s="240" t="s">
        <v>462</v>
      </c>
      <c r="B20" s="282" t="s">
        <v>166</v>
      </c>
      <c r="F20" s="263">
        <f>IF($C$15=0,"",IF(C20="[for completion]","",C20/$C$15))</f>
        <v>0</v>
      </c>
    </row>
    <row r="21" spans="1:6" ht="15" outlineLevel="1">
      <c r="A21" s="240" t="s">
        <v>463</v>
      </c>
      <c r="B21" s="282" t="s">
        <v>166</v>
      </c>
      <c r="F21" s="263">
        <f>IF($C$15=0,"",IF(C21="[for completion]","",C21/$C$15))</f>
        <v>0</v>
      </c>
    </row>
    <row r="22" spans="1:6" ht="15" outlineLevel="1">
      <c r="A22" s="240" t="s">
        <v>464</v>
      </c>
      <c r="B22" s="282" t="s">
        <v>166</v>
      </c>
      <c r="F22" s="263">
        <f>IF($C$15=0,"",IF(C22="[for completion]","",C22/$C$15))</f>
        <v>0</v>
      </c>
    </row>
    <row r="23" spans="1:6" ht="15" outlineLevel="1">
      <c r="A23" s="240" t="s">
        <v>465</v>
      </c>
      <c r="B23" s="282" t="s">
        <v>166</v>
      </c>
      <c r="F23" s="263">
        <f>IF($C$15=0,"",IF(C23="[for completion]","",C23/$C$15))</f>
        <v>0</v>
      </c>
    </row>
    <row r="24" spans="1:6" ht="15" outlineLevel="1">
      <c r="A24" s="240" t="s">
        <v>466</v>
      </c>
      <c r="B24" s="282" t="s">
        <v>166</v>
      </c>
      <c r="F24" s="263">
        <f>IF($C$15=0,"",IF(C24="[for completion]","",C24/$C$15))</f>
        <v>0</v>
      </c>
    </row>
    <row r="25" spans="1:6" ht="15" outlineLevel="1">
      <c r="A25" s="240" t="s">
        <v>467</v>
      </c>
      <c r="B25" s="282" t="s">
        <v>166</v>
      </c>
      <c r="F25" s="263">
        <f>IF($C$15=0,"",IF(C25="[for completion]","",C25/$C$15))</f>
        <v>0</v>
      </c>
    </row>
    <row r="26" spans="1:6" ht="15" outlineLevel="1">
      <c r="A26" s="240" t="s">
        <v>1988</v>
      </c>
      <c r="B26" s="282" t="s">
        <v>166</v>
      </c>
      <c r="C26" s="279"/>
      <c r="D26" s="279"/>
      <c r="E26" s="279"/>
      <c r="F26" s="263">
        <f>IF($C$15=0,"",IF(C26="[for completion]","",C26/$C$15))</f>
        <v>0</v>
      </c>
    </row>
    <row r="27" spans="1:7" ht="15" customHeight="1">
      <c r="A27" s="285"/>
      <c r="B27" s="286" t="s">
        <v>468</v>
      </c>
      <c r="C27" s="285" t="s">
        <v>469</v>
      </c>
      <c r="D27" s="285" t="s">
        <v>470</v>
      </c>
      <c r="E27" s="295"/>
      <c r="F27" s="285" t="s">
        <v>471</v>
      </c>
      <c r="G27" s="284"/>
    </row>
    <row r="28" spans="1:6" ht="15">
      <c r="A28" s="240" t="s">
        <v>472</v>
      </c>
      <c r="B28" s="240" t="s">
        <v>473</v>
      </c>
      <c r="C28" s="307">
        <v>37923</v>
      </c>
      <c r="D28" s="240" t="s">
        <v>86</v>
      </c>
      <c r="F28" s="240">
        <v>37923</v>
      </c>
    </row>
    <row r="29" spans="1:2" ht="15" outlineLevel="1">
      <c r="A29" s="240" t="s">
        <v>474</v>
      </c>
      <c r="B29" s="302" t="s">
        <v>1987</v>
      </c>
    </row>
    <row r="30" spans="1:2" ht="15" outlineLevel="1">
      <c r="A30" s="240" t="s">
        <v>476</v>
      </c>
      <c r="B30" s="302" t="s">
        <v>477</v>
      </c>
    </row>
    <row r="31" spans="1:2" ht="15" outlineLevel="1">
      <c r="A31" s="240" t="s">
        <v>478</v>
      </c>
      <c r="B31" s="302"/>
    </row>
    <row r="32" spans="1:2" ht="15" outlineLevel="1">
      <c r="A32" s="240" t="s">
        <v>479</v>
      </c>
      <c r="B32" s="302"/>
    </row>
    <row r="33" spans="1:2" ht="15" outlineLevel="1">
      <c r="A33" s="240" t="s">
        <v>480</v>
      </c>
      <c r="B33" s="302"/>
    </row>
    <row r="34" spans="1:2" ht="15" outlineLevel="1">
      <c r="A34" s="240" t="s">
        <v>481</v>
      </c>
      <c r="B34" s="302"/>
    </row>
    <row r="35" spans="1:7" ht="15" customHeight="1">
      <c r="A35" s="285"/>
      <c r="B35" s="286" t="s">
        <v>482</v>
      </c>
      <c r="C35" s="285" t="s">
        <v>483</v>
      </c>
      <c r="D35" s="285" t="s">
        <v>484</v>
      </c>
      <c r="E35" s="295"/>
      <c r="F35" s="284" t="s">
        <v>449</v>
      </c>
      <c r="G35" s="284"/>
    </row>
    <row r="36" spans="1:6" ht="15">
      <c r="A36" s="240" t="s">
        <v>485</v>
      </c>
      <c r="B36" s="240" t="s">
        <v>486</v>
      </c>
      <c r="C36" s="306">
        <v>0.00905700825651128</v>
      </c>
      <c r="D36" s="240" t="s">
        <v>56</v>
      </c>
      <c r="F36" s="306">
        <v>0.00905700825651128</v>
      </c>
    </row>
    <row r="37" spans="1:6" ht="15" outlineLevel="1">
      <c r="A37" s="240" t="s">
        <v>487</v>
      </c>
      <c r="C37" s="281"/>
      <c r="D37" s="281"/>
      <c r="F37" s="281"/>
    </row>
    <row r="38" spans="1:6" ht="15" outlineLevel="1">
      <c r="A38" s="240" t="s">
        <v>488</v>
      </c>
      <c r="C38" s="281"/>
      <c r="D38" s="281"/>
      <c r="F38" s="281"/>
    </row>
    <row r="39" spans="1:6" ht="15" outlineLevel="1">
      <c r="A39" s="240" t="s">
        <v>489</v>
      </c>
      <c r="C39" s="281"/>
      <c r="D39" s="281"/>
      <c r="F39" s="281"/>
    </row>
    <row r="40" spans="1:6" ht="15" outlineLevel="1">
      <c r="A40" s="240" t="s">
        <v>490</v>
      </c>
      <c r="C40" s="281"/>
      <c r="D40" s="281"/>
      <c r="F40" s="281"/>
    </row>
    <row r="41" spans="1:6" ht="15" outlineLevel="1">
      <c r="A41" s="240" t="s">
        <v>491</v>
      </c>
      <c r="C41" s="281"/>
      <c r="D41" s="281"/>
      <c r="F41" s="281"/>
    </row>
    <row r="42" spans="1:6" ht="15" outlineLevel="1">
      <c r="A42" s="240" t="s">
        <v>492</v>
      </c>
      <c r="C42" s="281"/>
      <c r="D42" s="281"/>
      <c r="F42" s="281"/>
    </row>
    <row r="43" spans="1:7" ht="15" customHeight="1">
      <c r="A43" s="285"/>
      <c r="B43" s="286" t="s">
        <v>493</v>
      </c>
      <c r="C43" s="285" t="s">
        <v>483</v>
      </c>
      <c r="D43" s="285" t="s">
        <v>484</v>
      </c>
      <c r="E43" s="295"/>
      <c r="F43" s="284" t="s">
        <v>449</v>
      </c>
      <c r="G43" s="284"/>
    </row>
    <row r="44" spans="1:7" ht="15">
      <c r="A44" s="240" t="s">
        <v>494</v>
      </c>
      <c r="B44" s="305" t="s">
        <v>495</v>
      </c>
      <c r="C44" s="304">
        <f>SUM(C45:C72)</f>
        <v>0</v>
      </c>
      <c r="D44" s="304">
        <f>SUM(D45:D72)</f>
        <v>0</v>
      </c>
      <c r="E44" s="281"/>
      <c r="F44" s="304">
        <f>SUM(F45:F72)</f>
        <v>0</v>
      </c>
      <c r="G44" s="240"/>
    </row>
    <row r="45" spans="1:7" ht="15">
      <c r="A45" s="240" t="s">
        <v>496</v>
      </c>
      <c r="B45" s="240" t="s">
        <v>497</v>
      </c>
      <c r="C45" s="240">
        <v>0</v>
      </c>
      <c r="D45" s="281">
        <v>0</v>
      </c>
      <c r="E45" s="281"/>
      <c r="F45" s="281">
        <f>SUM(C45:D45)</f>
        <v>0</v>
      </c>
      <c r="G45" s="240"/>
    </row>
    <row r="46" spans="1:7" ht="15">
      <c r="A46" s="240" t="s">
        <v>498</v>
      </c>
      <c r="B46" s="240" t="s">
        <v>7</v>
      </c>
      <c r="C46" s="240" t="s">
        <v>136</v>
      </c>
      <c r="D46" s="281" t="s">
        <v>56</v>
      </c>
      <c r="E46" s="281"/>
      <c r="F46" s="281">
        <f>SUM(C46:D46)</f>
        <v>0</v>
      </c>
      <c r="G46" s="240"/>
    </row>
    <row r="47" spans="1:7" ht="15">
      <c r="A47" s="240" t="s">
        <v>499</v>
      </c>
      <c r="B47" s="240" t="s">
        <v>500</v>
      </c>
      <c r="C47" s="240">
        <v>0</v>
      </c>
      <c r="D47" s="281">
        <v>0</v>
      </c>
      <c r="E47" s="281"/>
      <c r="F47" s="281">
        <f>SUM(C47:D47)</f>
        <v>0</v>
      </c>
      <c r="G47" s="240"/>
    </row>
    <row r="48" spans="1:7" ht="15">
      <c r="A48" s="240" t="s">
        <v>501</v>
      </c>
      <c r="B48" s="240" t="s">
        <v>502</v>
      </c>
      <c r="C48" s="240">
        <v>0</v>
      </c>
      <c r="D48" s="281">
        <v>0</v>
      </c>
      <c r="E48" s="281"/>
      <c r="F48" s="281">
        <f>SUM(C48:D48)</f>
        <v>0</v>
      </c>
      <c r="G48" s="240"/>
    </row>
    <row r="49" spans="1:7" ht="15">
      <c r="A49" s="240" t="s">
        <v>503</v>
      </c>
      <c r="B49" s="240" t="s">
        <v>504</v>
      </c>
      <c r="C49" s="240">
        <v>0</v>
      </c>
      <c r="D49" s="281">
        <v>0</v>
      </c>
      <c r="E49" s="281"/>
      <c r="F49" s="281">
        <f>SUM(C49:D49)</f>
        <v>0</v>
      </c>
      <c r="G49" s="240"/>
    </row>
    <row r="50" spans="1:7" ht="15">
      <c r="A50" s="240" t="s">
        <v>505</v>
      </c>
      <c r="B50" s="240" t="s">
        <v>506</v>
      </c>
      <c r="C50" s="240">
        <v>0</v>
      </c>
      <c r="D50" s="281">
        <v>0</v>
      </c>
      <c r="E50" s="281"/>
      <c r="F50" s="281">
        <f>SUM(C50:D50)</f>
        <v>0</v>
      </c>
      <c r="G50" s="240"/>
    </row>
    <row r="51" spans="1:7" ht="15">
      <c r="A51" s="240" t="s">
        <v>507</v>
      </c>
      <c r="B51" s="240" t="s">
        <v>508</v>
      </c>
      <c r="C51" s="240">
        <v>0</v>
      </c>
      <c r="D51" s="281">
        <v>0</v>
      </c>
      <c r="E51" s="281"/>
      <c r="F51" s="281">
        <f>SUM(C51:D51)</f>
        <v>0</v>
      </c>
      <c r="G51" s="240"/>
    </row>
    <row r="52" spans="1:7" ht="15">
      <c r="A52" s="240" t="s">
        <v>509</v>
      </c>
      <c r="B52" s="240" t="s">
        <v>510</v>
      </c>
      <c r="C52" s="240">
        <v>0</v>
      </c>
      <c r="D52" s="281">
        <v>0</v>
      </c>
      <c r="E52" s="281"/>
      <c r="F52" s="281">
        <f>SUM(C52:D52)</f>
        <v>0</v>
      </c>
      <c r="G52" s="240"/>
    </row>
    <row r="53" spans="1:7" ht="15">
      <c r="A53" s="240" t="s">
        <v>511</v>
      </c>
      <c r="B53" s="240" t="s">
        <v>512</v>
      </c>
      <c r="C53" s="240">
        <v>0</v>
      </c>
      <c r="D53" s="281">
        <v>0</v>
      </c>
      <c r="E53" s="281"/>
      <c r="F53" s="281">
        <f>SUM(C53:D53)</f>
        <v>0</v>
      </c>
      <c r="G53" s="240"/>
    </row>
    <row r="54" spans="1:7" ht="15">
      <c r="A54" s="240" t="s">
        <v>513</v>
      </c>
      <c r="B54" s="240" t="s">
        <v>514</v>
      </c>
      <c r="C54" s="240">
        <v>0</v>
      </c>
      <c r="D54" s="281">
        <v>0</v>
      </c>
      <c r="E54" s="281"/>
      <c r="F54" s="281">
        <f>SUM(C54:D54)</f>
        <v>0</v>
      </c>
      <c r="G54" s="240"/>
    </row>
    <row r="55" spans="1:7" ht="15">
      <c r="A55" s="240" t="s">
        <v>515</v>
      </c>
      <c r="B55" s="240" t="s">
        <v>516</v>
      </c>
      <c r="C55" s="240">
        <v>0</v>
      </c>
      <c r="D55" s="281">
        <v>0</v>
      </c>
      <c r="E55" s="281"/>
      <c r="F55" s="281">
        <f>SUM(C55:D55)</f>
        <v>0</v>
      </c>
      <c r="G55" s="240"/>
    </row>
    <row r="56" spans="1:7" ht="15">
      <c r="A56" s="240" t="s">
        <v>517</v>
      </c>
      <c r="B56" s="240" t="s">
        <v>518</v>
      </c>
      <c r="C56" s="240">
        <v>0</v>
      </c>
      <c r="D56" s="281">
        <v>0</v>
      </c>
      <c r="E56" s="281"/>
      <c r="F56" s="281">
        <f>SUM(C56:D56)</f>
        <v>0</v>
      </c>
      <c r="G56" s="240"/>
    </row>
    <row r="57" spans="1:7" ht="15">
      <c r="A57" s="240" t="s">
        <v>519</v>
      </c>
      <c r="B57" s="240" t="s">
        <v>520</v>
      </c>
      <c r="C57" s="240">
        <v>0</v>
      </c>
      <c r="D57" s="281">
        <v>0</v>
      </c>
      <c r="E57" s="281"/>
      <c r="F57" s="281">
        <f>SUM(C57:D57)</f>
        <v>0</v>
      </c>
      <c r="G57" s="240"/>
    </row>
    <row r="58" spans="1:7" ht="15">
      <c r="A58" s="240" t="s">
        <v>521</v>
      </c>
      <c r="B58" s="240" t="s">
        <v>522</v>
      </c>
      <c r="C58" s="240">
        <v>0</v>
      </c>
      <c r="D58" s="281">
        <v>0</v>
      </c>
      <c r="E58" s="281"/>
      <c r="F58" s="281">
        <f>SUM(C58:D58)</f>
        <v>0</v>
      </c>
      <c r="G58" s="240"/>
    </row>
    <row r="59" spans="1:7" ht="15">
      <c r="A59" s="240" t="s">
        <v>523</v>
      </c>
      <c r="B59" s="240" t="s">
        <v>524</v>
      </c>
      <c r="C59" s="240">
        <v>0</v>
      </c>
      <c r="D59" s="281">
        <v>0</v>
      </c>
      <c r="E59" s="281"/>
      <c r="F59" s="281">
        <f>SUM(C59:D59)</f>
        <v>0</v>
      </c>
      <c r="G59" s="240"/>
    </row>
    <row r="60" spans="1:7" ht="15">
      <c r="A60" s="240" t="s">
        <v>525</v>
      </c>
      <c r="B60" s="240" t="s">
        <v>526</v>
      </c>
      <c r="C60" s="240">
        <v>0</v>
      </c>
      <c r="D60" s="281">
        <v>0</v>
      </c>
      <c r="E60" s="281"/>
      <c r="F60" s="281">
        <f>SUM(C60:D60)</f>
        <v>0</v>
      </c>
      <c r="G60" s="240"/>
    </row>
    <row r="61" spans="1:7" ht="15">
      <c r="A61" s="240" t="s">
        <v>527</v>
      </c>
      <c r="B61" s="240" t="s">
        <v>528</v>
      </c>
      <c r="C61" s="240">
        <v>0</v>
      </c>
      <c r="D61" s="281">
        <v>0</v>
      </c>
      <c r="E61" s="281"/>
      <c r="F61" s="281">
        <f>SUM(C61:D61)</f>
        <v>0</v>
      </c>
      <c r="G61" s="240"/>
    </row>
    <row r="62" spans="1:7" ht="15">
      <c r="A62" s="240" t="s">
        <v>529</v>
      </c>
      <c r="B62" s="240" t="s">
        <v>530</v>
      </c>
      <c r="C62" s="240">
        <v>0</v>
      </c>
      <c r="D62" s="281">
        <v>0</v>
      </c>
      <c r="E62" s="281"/>
      <c r="F62" s="281">
        <f>SUM(C62:D62)</f>
        <v>0</v>
      </c>
      <c r="G62" s="240"/>
    </row>
    <row r="63" spans="1:7" ht="15">
      <c r="A63" s="240" t="s">
        <v>531</v>
      </c>
      <c r="B63" s="240" t="s">
        <v>532</v>
      </c>
      <c r="C63" s="240">
        <v>0</v>
      </c>
      <c r="D63" s="281">
        <v>0</v>
      </c>
      <c r="E63" s="281"/>
      <c r="F63" s="281">
        <f>SUM(C63:D63)</f>
        <v>0</v>
      </c>
      <c r="G63" s="240"/>
    </row>
    <row r="64" spans="1:7" ht="15">
      <c r="A64" s="240" t="s">
        <v>533</v>
      </c>
      <c r="B64" s="240" t="s">
        <v>534</v>
      </c>
      <c r="C64" s="240">
        <v>0</v>
      </c>
      <c r="D64" s="281">
        <v>0</v>
      </c>
      <c r="E64" s="281"/>
      <c r="F64" s="281">
        <f>SUM(C64:D64)</f>
        <v>0</v>
      </c>
      <c r="G64" s="240"/>
    </row>
    <row r="65" spans="1:7" ht="15">
      <c r="A65" s="240" t="s">
        <v>535</v>
      </c>
      <c r="B65" s="240" t="s">
        <v>536</v>
      </c>
      <c r="C65" s="240">
        <v>0</v>
      </c>
      <c r="D65" s="281">
        <v>0</v>
      </c>
      <c r="E65" s="281"/>
      <c r="F65" s="281">
        <f>SUM(C65:D65)</f>
        <v>0</v>
      </c>
      <c r="G65" s="240"/>
    </row>
    <row r="66" spans="1:7" ht="15">
      <c r="A66" s="240" t="s">
        <v>537</v>
      </c>
      <c r="B66" s="240" t="s">
        <v>538</v>
      </c>
      <c r="C66" s="240">
        <v>0</v>
      </c>
      <c r="D66" s="281">
        <v>0</v>
      </c>
      <c r="E66" s="281"/>
      <c r="F66" s="281">
        <f>SUM(C66:D66)</f>
        <v>0</v>
      </c>
      <c r="G66" s="240"/>
    </row>
    <row r="67" spans="1:7" ht="15">
      <c r="A67" s="240" t="s">
        <v>539</v>
      </c>
      <c r="B67" s="240" t="s">
        <v>540</v>
      </c>
      <c r="C67" s="240">
        <v>0</v>
      </c>
      <c r="D67" s="281">
        <v>0</v>
      </c>
      <c r="E67" s="281"/>
      <c r="F67" s="281">
        <f>SUM(C67:D67)</f>
        <v>0</v>
      </c>
      <c r="G67" s="240"/>
    </row>
    <row r="68" spans="1:7" ht="15">
      <c r="A68" s="240" t="s">
        <v>541</v>
      </c>
      <c r="B68" s="240" t="s">
        <v>542</v>
      </c>
      <c r="C68" s="240">
        <v>0</v>
      </c>
      <c r="D68" s="281">
        <v>0</v>
      </c>
      <c r="E68" s="281"/>
      <c r="F68" s="281">
        <f>SUM(C68:D68)</f>
        <v>0</v>
      </c>
      <c r="G68" s="240"/>
    </row>
    <row r="69" spans="1:7" ht="15">
      <c r="A69" s="240" t="s">
        <v>543</v>
      </c>
      <c r="B69" s="240" t="s">
        <v>544</v>
      </c>
      <c r="C69" s="240">
        <v>0</v>
      </c>
      <c r="D69" s="281">
        <v>0</v>
      </c>
      <c r="E69" s="281"/>
      <c r="F69" s="281">
        <f>SUM(C69:D69)</f>
        <v>0</v>
      </c>
      <c r="G69" s="240"/>
    </row>
    <row r="70" spans="1:7" ht="15">
      <c r="A70" s="240" t="s">
        <v>545</v>
      </c>
      <c r="B70" s="240" t="s">
        <v>546</v>
      </c>
      <c r="C70" s="240">
        <v>0</v>
      </c>
      <c r="D70" s="281">
        <v>0</v>
      </c>
      <c r="E70" s="281"/>
      <c r="F70" s="281">
        <f>SUM(C70:D70)</f>
        <v>0</v>
      </c>
      <c r="G70" s="240"/>
    </row>
    <row r="71" spans="1:7" ht="15">
      <c r="A71" s="240" t="s">
        <v>547</v>
      </c>
      <c r="B71" s="240" t="s">
        <v>548</v>
      </c>
      <c r="C71" s="240">
        <v>0</v>
      </c>
      <c r="D71" s="281">
        <v>0</v>
      </c>
      <c r="E71" s="281"/>
      <c r="F71" s="281">
        <f>SUM(C71:D71)</f>
        <v>0</v>
      </c>
      <c r="G71" s="240"/>
    </row>
    <row r="72" spans="1:7" ht="15">
      <c r="A72" s="240" t="s">
        <v>549</v>
      </c>
      <c r="B72" s="240" t="s">
        <v>550</v>
      </c>
      <c r="C72" s="240">
        <v>0</v>
      </c>
      <c r="D72" s="281">
        <v>0</v>
      </c>
      <c r="E72" s="281"/>
      <c r="F72" s="281">
        <f>SUM(C72:D72)</f>
        <v>0</v>
      </c>
      <c r="G72" s="240"/>
    </row>
    <row r="73" spans="1:7" ht="15">
      <c r="A73" s="240" t="s">
        <v>551</v>
      </c>
      <c r="B73" s="305" t="s">
        <v>248</v>
      </c>
      <c r="C73" s="304">
        <f>SUM(C74:C76)</f>
        <v>0</v>
      </c>
      <c r="D73" s="304">
        <f>SUM(D74:D76)</f>
        <v>0</v>
      </c>
      <c r="E73" s="281"/>
      <c r="F73" s="304">
        <f>SUM(F74:F76)</f>
        <v>0</v>
      </c>
      <c r="G73" s="240"/>
    </row>
    <row r="74" spans="1:7" ht="15">
      <c r="A74" s="240" t="s">
        <v>552</v>
      </c>
      <c r="B74" s="240" t="s">
        <v>553</v>
      </c>
      <c r="C74" s="240">
        <v>0</v>
      </c>
      <c r="D74" s="281">
        <v>0</v>
      </c>
      <c r="E74" s="281"/>
      <c r="F74" s="281">
        <f>SUM(C74:D74)</f>
        <v>0</v>
      </c>
      <c r="G74" s="240"/>
    </row>
    <row r="75" spans="1:7" ht="15">
      <c r="A75" s="240" t="s">
        <v>554</v>
      </c>
      <c r="B75" s="240" t="s">
        <v>555</v>
      </c>
      <c r="C75" s="240">
        <v>0</v>
      </c>
      <c r="D75" s="281">
        <v>0</v>
      </c>
      <c r="E75" s="281"/>
      <c r="F75" s="281">
        <f>SUM(C75:D75)</f>
        <v>0</v>
      </c>
      <c r="G75" s="240"/>
    </row>
    <row r="76" spans="1:7" ht="15">
      <c r="A76" s="240" t="s">
        <v>556</v>
      </c>
      <c r="B76" s="240" t="s">
        <v>557</v>
      </c>
      <c r="C76" s="240">
        <v>0</v>
      </c>
      <c r="D76" s="281">
        <v>0</v>
      </c>
      <c r="E76" s="281"/>
      <c r="F76" s="281">
        <f>SUM(C76:D76)</f>
        <v>0</v>
      </c>
      <c r="G76" s="240"/>
    </row>
    <row r="77" spans="1:7" ht="15">
      <c r="A77" s="240" t="s">
        <v>558</v>
      </c>
      <c r="B77" s="305" t="s">
        <v>62</v>
      </c>
      <c r="C77" s="304">
        <f>SUM(C78:C87)</f>
        <v>0</v>
      </c>
      <c r="D77" s="304">
        <f>SUM(D78:D87)</f>
        <v>0</v>
      </c>
      <c r="E77" s="281"/>
      <c r="F77" s="304">
        <f>SUM(F78:F87)</f>
        <v>0</v>
      </c>
      <c r="G77" s="240"/>
    </row>
    <row r="78" spans="1:7" ht="15">
      <c r="A78" s="240" t="s">
        <v>559</v>
      </c>
      <c r="B78" s="283" t="s">
        <v>250</v>
      </c>
      <c r="C78" s="240">
        <v>0</v>
      </c>
      <c r="D78" s="281">
        <v>0</v>
      </c>
      <c r="E78" s="281"/>
      <c r="F78" s="281">
        <f>SUM(C78:D78)</f>
        <v>0</v>
      </c>
      <c r="G78" s="240"/>
    </row>
    <row r="79" spans="1:7" ht="15">
      <c r="A79" s="240" t="s">
        <v>560</v>
      </c>
      <c r="B79" s="283" t="s">
        <v>252</v>
      </c>
      <c r="C79" s="240">
        <v>0</v>
      </c>
      <c r="D79" s="281">
        <v>0</v>
      </c>
      <c r="E79" s="281"/>
      <c r="F79" s="281">
        <f>SUM(C79:D79)</f>
        <v>0</v>
      </c>
      <c r="G79" s="240"/>
    </row>
    <row r="80" spans="1:7" ht="15">
      <c r="A80" s="240" t="s">
        <v>561</v>
      </c>
      <c r="B80" s="283" t="s">
        <v>254</v>
      </c>
      <c r="C80" s="240">
        <v>0</v>
      </c>
      <c r="D80" s="281">
        <v>0</v>
      </c>
      <c r="E80" s="281"/>
      <c r="F80" s="281">
        <f>SUM(C80:D80)</f>
        <v>0</v>
      </c>
      <c r="G80" s="240"/>
    </row>
    <row r="81" spans="1:7" ht="15">
      <c r="A81" s="240" t="s">
        <v>562</v>
      </c>
      <c r="B81" s="283" t="s">
        <v>256</v>
      </c>
      <c r="C81" s="240">
        <v>0</v>
      </c>
      <c r="D81" s="281">
        <v>0</v>
      </c>
      <c r="E81" s="281"/>
      <c r="F81" s="281">
        <f>SUM(C81:D81)</f>
        <v>0</v>
      </c>
      <c r="G81" s="240"/>
    </row>
    <row r="82" spans="1:7" ht="15">
      <c r="A82" s="240" t="s">
        <v>563</v>
      </c>
      <c r="B82" s="283" t="s">
        <v>258</v>
      </c>
      <c r="C82" s="240">
        <v>0</v>
      </c>
      <c r="D82" s="281">
        <v>0</v>
      </c>
      <c r="E82" s="281"/>
      <c r="F82" s="281">
        <f>SUM(C82:D82)</f>
        <v>0</v>
      </c>
      <c r="G82" s="240"/>
    </row>
    <row r="83" spans="1:7" ht="15">
      <c r="A83" s="240" t="s">
        <v>564</v>
      </c>
      <c r="B83" s="283" t="s">
        <v>260</v>
      </c>
      <c r="C83" s="240">
        <v>0</v>
      </c>
      <c r="D83" s="281">
        <v>0</v>
      </c>
      <c r="E83" s="281"/>
      <c r="F83" s="281">
        <f>SUM(C83:D83)</f>
        <v>0</v>
      </c>
      <c r="G83" s="240"/>
    </row>
    <row r="84" spans="1:7" ht="15">
      <c r="A84" s="240" t="s">
        <v>565</v>
      </c>
      <c r="B84" s="283" t="s">
        <v>262</v>
      </c>
      <c r="C84" s="240">
        <v>0</v>
      </c>
      <c r="D84" s="281">
        <v>0</v>
      </c>
      <c r="E84" s="281"/>
      <c r="F84" s="281">
        <f>SUM(C84:D84)</f>
        <v>0</v>
      </c>
      <c r="G84" s="240"/>
    </row>
    <row r="85" spans="1:7" ht="15">
      <c r="A85" s="240" t="s">
        <v>566</v>
      </c>
      <c r="B85" s="283" t="s">
        <v>264</v>
      </c>
      <c r="C85" s="240">
        <v>0</v>
      </c>
      <c r="D85" s="281">
        <v>0</v>
      </c>
      <c r="E85" s="281"/>
      <c r="F85" s="281">
        <f>SUM(C85:D85)</f>
        <v>0</v>
      </c>
      <c r="G85" s="240"/>
    </row>
    <row r="86" spans="1:7" ht="15">
      <c r="A86" s="240" t="s">
        <v>567</v>
      </c>
      <c r="B86" s="283" t="s">
        <v>266</v>
      </c>
      <c r="C86" s="240">
        <v>0</v>
      </c>
      <c r="D86" s="281">
        <v>0</v>
      </c>
      <c r="E86" s="281"/>
      <c r="F86" s="281">
        <f>SUM(C86:D86)</f>
        <v>0</v>
      </c>
      <c r="G86" s="240"/>
    </row>
    <row r="87" spans="1:7" ht="15">
      <c r="A87" s="240" t="s">
        <v>568</v>
      </c>
      <c r="B87" s="283" t="s">
        <v>62</v>
      </c>
      <c r="C87" s="240">
        <v>0</v>
      </c>
      <c r="D87" s="281">
        <v>0</v>
      </c>
      <c r="E87" s="281"/>
      <c r="F87" s="281">
        <f>SUM(C87:D87)</f>
        <v>0</v>
      </c>
      <c r="G87" s="240"/>
    </row>
    <row r="88" spans="1:7" ht="15" outlineLevel="1">
      <c r="A88" s="240" t="s">
        <v>569</v>
      </c>
      <c r="B88" s="282" t="s">
        <v>166</v>
      </c>
      <c r="C88" s="281"/>
      <c r="D88" s="281"/>
      <c r="E88" s="281"/>
      <c r="F88" s="281"/>
      <c r="G88" s="240"/>
    </row>
    <row r="89" spans="1:7" ht="15" outlineLevel="1">
      <c r="A89" s="240" t="s">
        <v>570</v>
      </c>
      <c r="B89" s="282" t="s">
        <v>166</v>
      </c>
      <c r="C89" s="281"/>
      <c r="D89" s="281"/>
      <c r="E89" s="281"/>
      <c r="F89" s="281"/>
      <c r="G89" s="240"/>
    </row>
    <row r="90" spans="1:7" ht="15" outlineLevel="1">
      <c r="A90" s="240" t="s">
        <v>571</v>
      </c>
      <c r="B90" s="282" t="s">
        <v>166</v>
      </c>
      <c r="C90" s="281"/>
      <c r="D90" s="281"/>
      <c r="E90" s="281"/>
      <c r="F90" s="281"/>
      <c r="G90" s="240"/>
    </row>
    <row r="91" spans="1:7" ht="15" outlineLevel="1">
      <c r="A91" s="240" t="s">
        <v>572</v>
      </c>
      <c r="B91" s="282" t="s">
        <v>166</v>
      </c>
      <c r="C91" s="281"/>
      <c r="D91" s="281"/>
      <c r="E91" s="281"/>
      <c r="F91" s="281"/>
      <c r="G91" s="240"/>
    </row>
    <row r="92" spans="1:7" ht="15" outlineLevel="1">
      <c r="A92" s="240" t="s">
        <v>573</v>
      </c>
      <c r="B92" s="282" t="s">
        <v>166</v>
      </c>
      <c r="C92" s="281"/>
      <c r="D92" s="281"/>
      <c r="E92" s="281"/>
      <c r="F92" s="281"/>
      <c r="G92" s="240"/>
    </row>
    <row r="93" spans="1:7" ht="15" outlineLevel="1">
      <c r="A93" s="240" t="s">
        <v>574</v>
      </c>
      <c r="B93" s="282" t="s">
        <v>166</v>
      </c>
      <c r="C93" s="281"/>
      <c r="D93" s="281"/>
      <c r="E93" s="281"/>
      <c r="F93" s="281"/>
      <c r="G93" s="240"/>
    </row>
    <row r="94" spans="1:7" ht="15" outlineLevel="1">
      <c r="A94" s="240" t="s">
        <v>575</v>
      </c>
      <c r="B94" s="282" t="s">
        <v>166</v>
      </c>
      <c r="C94" s="281"/>
      <c r="D94" s="281"/>
      <c r="E94" s="281"/>
      <c r="F94" s="281"/>
      <c r="G94" s="240"/>
    </row>
    <row r="95" spans="1:7" ht="15" outlineLevel="1">
      <c r="A95" s="240" t="s">
        <v>576</v>
      </c>
      <c r="B95" s="282" t="s">
        <v>166</v>
      </c>
      <c r="C95" s="281"/>
      <c r="D95" s="281"/>
      <c r="E95" s="281"/>
      <c r="F95" s="281"/>
      <c r="G95" s="240"/>
    </row>
    <row r="96" spans="1:7" ht="15" outlineLevel="1">
      <c r="A96" s="240" t="s">
        <v>577</v>
      </c>
      <c r="B96" s="282" t="s">
        <v>166</v>
      </c>
      <c r="C96" s="281"/>
      <c r="D96" s="281"/>
      <c r="E96" s="281"/>
      <c r="F96" s="281"/>
      <c r="G96" s="240"/>
    </row>
    <row r="97" spans="1:7" ht="15" outlineLevel="1">
      <c r="A97" s="240" t="s">
        <v>578</v>
      </c>
      <c r="B97" s="282" t="s">
        <v>166</v>
      </c>
      <c r="C97" s="281"/>
      <c r="D97" s="281"/>
      <c r="E97" s="281"/>
      <c r="F97" s="281"/>
      <c r="G97" s="240"/>
    </row>
    <row r="98" spans="1:7" ht="15" customHeight="1">
      <c r="A98" s="285"/>
      <c r="B98" s="303" t="s">
        <v>1986</v>
      </c>
      <c r="C98" s="285" t="s">
        <v>483</v>
      </c>
      <c r="D98" s="285" t="s">
        <v>484</v>
      </c>
      <c r="E98" s="295"/>
      <c r="F98" s="284" t="s">
        <v>449</v>
      </c>
      <c r="G98" s="284"/>
    </row>
    <row r="99" spans="1:7" ht="15">
      <c r="A99" s="240" t="s">
        <v>579</v>
      </c>
      <c r="B99" s="240" t="s">
        <v>580</v>
      </c>
      <c r="C99" s="281">
        <v>0.16627917482205135</v>
      </c>
      <c r="D99" s="281">
        <v>0</v>
      </c>
      <c r="E99" s="281"/>
      <c r="F99" s="281">
        <f>SUM(C99:D99)</f>
        <v>0.16627917482205135</v>
      </c>
      <c r="G99" s="240"/>
    </row>
    <row r="100" spans="1:7" ht="15">
      <c r="A100" s="240" t="s">
        <v>581</v>
      </c>
      <c r="B100" s="240" t="s">
        <v>582</v>
      </c>
      <c r="C100" s="281">
        <v>0.14343051982800684</v>
      </c>
      <c r="D100" s="281">
        <v>0</v>
      </c>
      <c r="E100" s="281"/>
      <c r="F100" s="281">
        <f>SUM(C100:D100)</f>
        <v>0.14343051982800684</v>
      </c>
      <c r="G100" s="240"/>
    </row>
    <row r="101" spans="1:7" ht="15">
      <c r="A101" s="240" t="s">
        <v>583</v>
      </c>
      <c r="B101" s="240" t="s">
        <v>584</v>
      </c>
      <c r="C101" s="281">
        <v>0.14837663499566583</v>
      </c>
      <c r="D101" s="281">
        <v>0</v>
      </c>
      <c r="E101" s="281"/>
      <c r="F101" s="281">
        <f>SUM(C101:D101)</f>
        <v>0.14837663499566583</v>
      </c>
      <c r="G101" s="240"/>
    </row>
    <row r="102" spans="1:7" ht="15">
      <c r="A102" s="240" t="s">
        <v>585</v>
      </c>
      <c r="B102" s="240" t="s">
        <v>586</v>
      </c>
      <c r="C102" s="281">
        <v>0.11048659188624875</v>
      </c>
      <c r="D102" s="281">
        <v>0</v>
      </c>
      <c r="E102" s="281"/>
      <c r="F102" s="281">
        <f>SUM(C102:D102)</f>
        <v>0.11048659188624875</v>
      </c>
      <c r="G102" s="240"/>
    </row>
    <row r="103" spans="1:7" ht="15">
      <c r="A103" s="240" t="s">
        <v>587</v>
      </c>
      <c r="B103" s="240" t="s">
        <v>588</v>
      </c>
      <c r="C103" s="281">
        <v>0.10954306214490685</v>
      </c>
      <c r="D103" s="281">
        <v>0</v>
      </c>
      <c r="E103" s="281"/>
      <c r="F103" s="281">
        <f>SUM(C103:D103)</f>
        <v>0.10954306214490685</v>
      </c>
      <c r="G103" s="240"/>
    </row>
    <row r="104" spans="1:7" ht="15">
      <c r="A104" s="240" t="s">
        <v>589</v>
      </c>
      <c r="B104" s="240" t="s">
        <v>590</v>
      </c>
      <c r="C104" s="281">
        <v>0.06470701218569654</v>
      </c>
      <c r="D104" s="281">
        <v>0</v>
      </c>
      <c r="E104" s="281"/>
      <c r="F104" s="281">
        <f>SUM(C104:D104)</f>
        <v>0.06470701218569654</v>
      </c>
      <c r="G104" s="240"/>
    </row>
    <row r="105" spans="1:7" ht="15">
      <c r="A105" s="240" t="s">
        <v>591</v>
      </c>
      <c r="B105" s="240" t="s">
        <v>592</v>
      </c>
      <c r="C105" s="281">
        <v>0.08072242694269181</v>
      </c>
      <c r="D105" s="281">
        <v>0</v>
      </c>
      <c r="E105" s="281"/>
      <c r="F105" s="281">
        <f>SUM(C105:D105)</f>
        <v>0.08072242694269181</v>
      </c>
      <c r="G105" s="240"/>
    </row>
    <row r="106" spans="1:7" ht="15">
      <c r="A106" s="240" t="s">
        <v>593</v>
      </c>
      <c r="B106" s="240" t="s">
        <v>594</v>
      </c>
      <c r="C106" s="281">
        <v>0.0627414400294771</v>
      </c>
      <c r="D106" s="281">
        <v>0</v>
      </c>
      <c r="E106" s="281"/>
      <c r="F106" s="281">
        <f>SUM(C106:D106)</f>
        <v>0.0627414400294771</v>
      </c>
      <c r="G106" s="240"/>
    </row>
    <row r="107" spans="1:7" ht="15">
      <c r="A107" s="240" t="s">
        <v>595</v>
      </c>
      <c r="B107" s="240" t="s">
        <v>596</v>
      </c>
      <c r="C107" s="281">
        <v>0.05366765180986874</v>
      </c>
      <c r="D107" s="281">
        <v>0</v>
      </c>
      <c r="E107" s="281"/>
      <c r="F107" s="281">
        <f>SUM(C107:D107)</f>
        <v>0.05366765180986874</v>
      </c>
      <c r="G107" s="240"/>
    </row>
    <row r="108" spans="1:7" ht="15">
      <c r="A108" s="240" t="s">
        <v>597</v>
      </c>
      <c r="B108" s="240" t="s">
        <v>598</v>
      </c>
      <c r="C108" s="281">
        <v>0.03549488508617111</v>
      </c>
      <c r="D108" s="281">
        <v>0</v>
      </c>
      <c r="E108" s="281"/>
      <c r="F108" s="281">
        <f>SUM(C108:D108)</f>
        <v>0.03549488508617111</v>
      </c>
      <c r="G108" s="240"/>
    </row>
    <row r="109" spans="1:7" ht="15">
      <c r="A109" s="240" t="s">
        <v>599</v>
      </c>
      <c r="B109" s="240" t="s">
        <v>532</v>
      </c>
      <c r="C109" s="281">
        <v>0.024243201399607582</v>
      </c>
      <c r="D109" s="281">
        <v>0</v>
      </c>
      <c r="E109" s="281"/>
      <c r="F109" s="281">
        <f>SUM(C109:D109)</f>
        <v>0.024243201399607582</v>
      </c>
      <c r="G109" s="240"/>
    </row>
    <row r="110" spans="1:7" ht="15">
      <c r="A110" s="240" t="s">
        <v>600</v>
      </c>
      <c r="B110" s="240" t="s">
        <v>62</v>
      </c>
      <c r="C110" s="281">
        <v>0.00030739886960754864</v>
      </c>
      <c r="D110" s="281">
        <v>0</v>
      </c>
      <c r="E110" s="281"/>
      <c r="F110" s="281">
        <f>SUM(C110:D110)</f>
        <v>0.00030739886960754864</v>
      </c>
      <c r="G110" s="240"/>
    </row>
    <row r="111" spans="1:7" ht="15">
      <c r="A111" s="240" t="s">
        <v>601</v>
      </c>
      <c r="B111" s="283" t="s">
        <v>602</v>
      </c>
      <c r="C111" s="281"/>
      <c r="D111" s="281"/>
      <c r="E111" s="281"/>
      <c r="F111" s="281"/>
      <c r="G111" s="240"/>
    </row>
    <row r="112" spans="1:7" ht="15">
      <c r="A112" s="240" t="s">
        <v>603</v>
      </c>
      <c r="B112" s="283" t="s">
        <v>602</v>
      </c>
      <c r="C112" s="281"/>
      <c r="D112" s="281"/>
      <c r="E112" s="281"/>
      <c r="F112" s="281"/>
      <c r="G112" s="240"/>
    </row>
    <row r="113" spans="1:7" ht="15">
      <c r="A113" s="240" t="s">
        <v>604</v>
      </c>
      <c r="B113" s="283" t="s">
        <v>602</v>
      </c>
      <c r="C113" s="281"/>
      <c r="D113" s="281"/>
      <c r="E113" s="281"/>
      <c r="F113" s="281"/>
      <c r="G113" s="240"/>
    </row>
    <row r="114" spans="1:7" ht="15">
      <c r="A114" s="240" t="s">
        <v>605</v>
      </c>
      <c r="B114" s="283" t="s">
        <v>602</v>
      </c>
      <c r="C114" s="281"/>
      <c r="D114" s="281"/>
      <c r="E114" s="281"/>
      <c r="F114" s="281"/>
      <c r="G114" s="240"/>
    </row>
    <row r="115" spans="1:7" ht="15">
      <c r="A115" s="240" t="s">
        <v>606</v>
      </c>
      <c r="B115" s="283" t="s">
        <v>602</v>
      </c>
      <c r="C115" s="281"/>
      <c r="D115" s="281"/>
      <c r="E115" s="281"/>
      <c r="F115" s="281"/>
      <c r="G115" s="240"/>
    </row>
    <row r="116" spans="1:7" ht="15">
      <c r="A116" s="240" t="s">
        <v>607</v>
      </c>
      <c r="B116" s="283" t="s">
        <v>602</v>
      </c>
      <c r="C116" s="281"/>
      <c r="D116" s="281"/>
      <c r="E116" s="281"/>
      <c r="F116" s="281"/>
      <c r="G116" s="240"/>
    </row>
    <row r="117" spans="1:7" ht="15">
      <c r="A117" s="240" t="s">
        <v>608</v>
      </c>
      <c r="B117" s="283" t="s">
        <v>602</v>
      </c>
      <c r="C117" s="281"/>
      <c r="D117" s="281"/>
      <c r="E117" s="281"/>
      <c r="F117" s="281"/>
      <c r="G117" s="240"/>
    </row>
    <row r="118" spans="1:7" ht="15">
      <c r="A118" s="240" t="s">
        <v>609</v>
      </c>
      <c r="B118" s="283" t="s">
        <v>602</v>
      </c>
      <c r="C118" s="281"/>
      <c r="D118" s="281"/>
      <c r="E118" s="281"/>
      <c r="F118" s="281"/>
      <c r="G118" s="240"/>
    </row>
    <row r="119" spans="1:7" ht="15">
      <c r="A119" s="240" t="s">
        <v>610</v>
      </c>
      <c r="B119" s="283" t="s">
        <v>602</v>
      </c>
      <c r="C119" s="281"/>
      <c r="D119" s="281"/>
      <c r="E119" s="281"/>
      <c r="F119" s="281"/>
      <c r="G119" s="240"/>
    </row>
    <row r="120" spans="1:7" ht="15">
      <c r="A120" s="240" t="s">
        <v>611</v>
      </c>
      <c r="B120" s="283" t="s">
        <v>602</v>
      </c>
      <c r="C120" s="281"/>
      <c r="D120" s="281"/>
      <c r="E120" s="281"/>
      <c r="F120" s="281"/>
      <c r="G120" s="240"/>
    </row>
    <row r="121" spans="1:7" ht="15">
      <c r="A121" s="240" t="s">
        <v>612</v>
      </c>
      <c r="B121" s="283" t="s">
        <v>602</v>
      </c>
      <c r="C121" s="281"/>
      <c r="D121" s="281"/>
      <c r="E121" s="281"/>
      <c r="F121" s="281"/>
      <c r="G121" s="240"/>
    </row>
    <row r="122" spans="1:7" ht="15">
      <c r="A122" s="240" t="s">
        <v>613</v>
      </c>
      <c r="B122" s="283" t="s">
        <v>602</v>
      </c>
      <c r="C122" s="281"/>
      <c r="D122" s="281"/>
      <c r="E122" s="281"/>
      <c r="F122" s="281"/>
      <c r="G122" s="240"/>
    </row>
    <row r="123" spans="1:7" ht="15">
      <c r="A123" s="240" t="s">
        <v>614</v>
      </c>
      <c r="B123" s="283" t="s">
        <v>602</v>
      </c>
      <c r="C123" s="281"/>
      <c r="D123" s="281"/>
      <c r="E123" s="281"/>
      <c r="F123" s="281"/>
      <c r="G123" s="240"/>
    </row>
    <row r="124" spans="1:7" ht="15">
      <c r="A124" s="240" t="s">
        <v>615</v>
      </c>
      <c r="B124" s="283" t="s">
        <v>602</v>
      </c>
      <c r="C124" s="281"/>
      <c r="D124" s="281"/>
      <c r="E124" s="281"/>
      <c r="F124" s="281"/>
      <c r="G124" s="240"/>
    </row>
    <row r="125" spans="1:7" ht="15">
      <c r="A125" s="240" t="s">
        <v>616</v>
      </c>
      <c r="B125" s="283" t="s">
        <v>602</v>
      </c>
      <c r="C125" s="281"/>
      <c r="D125" s="281"/>
      <c r="E125" s="281"/>
      <c r="F125" s="281"/>
      <c r="G125" s="240"/>
    </row>
    <row r="126" spans="1:7" ht="15">
      <c r="A126" s="240" t="s">
        <v>617</v>
      </c>
      <c r="B126" s="283" t="s">
        <v>602</v>
      </c>
      <c r="C126" s="281"/>
      <c r="D126" s="281"/>
      <c r="E126" s="281"/>
      <c r="F126" s="281"/>
      <c r="G126" s="240"/>
    </row>
    <row r="127" spans="1:7" ht="15">
      <c r="A127" s="240" t="s">
        <v>618</v>
      </c>
      <c r="B127" s="283" t="s">
        <v>602</v>
      </c>
      <c r="C127" s="281"/>
      <c r="D127" s="281"/>
      <c r="E127" s="281"/>
      <c r="F127" s="281"/>
      <c r="G127" s="240"/>
    </row>
    <row r="128" spans="1:7" ht="15">
      <c r="A128" s="240" t="s">
        <v>619</v>
      </c>
      <c r="B128" s="283" t="s">
        <v>602</v>
      </c>
      <c r="C128" s="281"/>
      <c r="D128" s="281"/>
      <c r="E128" s="281"/>
      <c r="F128" s="281"/>
      <c r="G128" s="240"/>
    </row>
    <row r="129" spans="1:7" ht="15">
      <c r="A129" s="240" t="s">
        <v>620</v>
      </c>
      <c r="B129" s="283" t="s">
        <v>602</v>
      </c>
      <c r="C129" s="281"/>
      <c r="D129" s="281"/>
      <c r="E129" s="281"/>
      <c r="F129" s="281"/>
      <c r="G129" s="240"/>
    </row>
    <row r="130" spans="1:7" ht="15">
      <c r="A130" s="240" t="s">
        <v>1985</v>
      </c>
      <c r="B130" s="283" t="s">
        <v>602</v>
      </c>
      <c r="C130" s="281"/>
      <c r="D130" s="281"/>
      <c r="E130" s="281"/>
      <c r="F130" s="281"/>
      <c r="G130" s="240"/>
    </row>
    <row r="131" spans="1:7" ht="15">
      <c r="A131" s="240" t="s">
        <v>1984</v>
      </c>
      <c r="B131" s="283" t="s">
        <v>602</v>
      </c>
      <c r="C131" s="281"/>
      <c r="D131" s="281"/>
      <c r="E131" s="281"/>
      <c r="F131" s="281"/>
      <c r="G131" s="240"/>
    </row>
    <row r="132" spans="1:7" ht="15">
      <c r="A132" s="240" t="s">
        <v>1983</v>
      </c>
      <c r="B132" s="283" t="s">
        <v>602</v>
      </c>
      <c r="C132" s="281"/>
      <c r="D132" s="281"/>
      <c r="E132" s="281"/>
      <c r="F132" s="281"/>
      <c r="G132" s="240"/>
    </row>
    <row r="133" spans="1:7" ht="15">
      <c r="A133" s="240" t="s">
        <v>1982</v>
      </c>
      <c r="B133" s="283" t="s">
        <v>602</v>
      </c>
      <c r="C133" s="281"/>
      <c r="D133" s="281"/>
      <c r="E133" s="281"/>
      <c r="F133" s="281"/>
      <c r="G133" s="240"/>
    </row>
    <row r="134" spans="1:7" ht="15">
      <c r="A134" s="240" t="s">
        <v>1981</v>
      </c>
      <c r="B134" s="283" t="s">
        <v>602</v>
      </c>
      <c r="C134" s="281"/>
      <c r="D134" s="281"/>
      <c r="E134" s="281"/>
      <c r="F134" s="281"/>
      <c r="G134" s="240"/>
    </row>
    <row r="135" spans="1:7" ht="15">
      <c r="A135" s="240" t="s">
        <v>1980</v>
      </c>
      <c r="B135" s="283" t="s">
        <v>602</v>
      </c>
      <c r="C135" s="281"/>
      <c r="D135" s="281"/>
      <c r="E135" s="281"/>
      <c r="F135" s="281"/>
      <c r="G135" s="240"/>
    </row>
    <row r="136" spans="1:7" ht="15">
      <c r="A136" s="240" t="s">
        <v>1979</v>
      </c>
      <c r="B136" s="283" t="s">
        <v>602</v>
      </c>
      <c r="C136" s="281"/>
      <c r="D136" s="281"/>
      <c r="E136" s="281"/>
      <c r="F136" s="281"/>
      <c r="G136" s="240"/>
    </row>
    <row r="137" spans="1:7" ht="15">
      <c r="A137" s="240" t="s">
        <v>1978</v>
      </c>
      <c r="B137" s="283" t="s">
        <v>602</v>
      </c>
      <c r="C137" s="281"/>
      <c r="D137" s="281"/>
      <c r="E137" s="281"/>
      <c r="F137" s="281"/>
      <c r="G137" s="240"/>
    </row>
    <row r="138" spans="1:7" ht="15">
      <c r="A138" s="240" t="s">
        <v>1977</v>
      </c>
      <c r="B138" s="283" t="s">
        <v>602</v>
      </c>
      <c r="C138" s="281"/>
      <c r="D138" s="281"/>
      <c r="E138" s="281"/>
      <c r="F138" s="281"/>
      <c r="G138" s="240"/>
    </row>
    <row r="139" spans="1:7" ht="15">
      <c r="A139" s="240" t="s">
        <v>1976</v>
      </c>
      <c r="B139" s="283" t="s">
        <v>602</v>
      </c>
      <c r="C139" s="281"/>
      <c r="D139" s="281"/>
      <c r="E139" s="281"/>
      <c r="F139" s="281"/>
      <c r="G139" s="240"/>
    </row>
    <row r="140" spans="1:7" ht="15">
      <c r="A140" s="240" t="s">
        <v>1975</v>
      </c>
      <c r="B140" s="283" t="s">
        <v>602</v>
      </c>
      <c r="C140" s="281"/>
      <c r="D140" s="281"/>
      <c r="E140" s="281"/>
      <c r="F140" s="281"/>
      <c r="G140" s="240"/>
    </row>
    <row r="141" spans="1:7" ht="15">
      <c r="A141" s="240" t="s">
        <v>1974</v>
      </c>
      <c r="B141" s="283" t="s">
        <v>602</v>
      </c>
      <c r="C141" s="281"/>
      <c r="D141" s="281"/>
      <c r="E141" s="281"/>
      <c r="F141" s="281"/>
      <c r="G141" s="240"/>
    </row>
    <row r="142" spans="1:7" ht="15">
      <c r="A142" s="240" t="s">
        <v>1973</v>
      </c>
      <c r="B142" s="283" t="s">
        <v>602</v>
      </c>
      <c r="C142" s="281"/>
      <c r="D142" s="281"/>
      <c r="E142" s="281"/>
      <c r="F142" s="281"/>
      <c r="G142" s="240"/>
    </row>
    <row r="143" spans="1:7" ht="15">
      <c r="A143" s="240" t="s">
        <v>1972</v>
      </c>
      <c r="B143" s="283" t="s">
        <v>602</v>
      </c>
      <c r="C143" s="281"/>
      <c r="D143" s="281"/>
      <c r="E143" s="281"/>
      <c r="F143" s="281"/>
      <c r="G143" s="240"/>
    </row>
    <row r="144" spans="1:7" ht="15">
      <c r="A144" s="240" t="s">
        <v>1971</v>
      </c>
      <c r="B144" s="283" t="s">
        <v>602</v>
      </c>
      <c r="C144" s="281"/>
      <c r="D144" s="281"/>
      <c r="E144" s="281"/>
      <c r="F144" s="281"/>
      <c r="G144" s="240"/>
    </row>
    <row r="145" spans="1:7" ht="15">
      <c r="A145" s="240" t="s">
        <v>1970</v>
      </c>
      <c r="B145" s="283" t="s">
        <v>602</v>
      </c>
      <c r="C145" s="281"/>
      <c r="D145" s="281"/>
      <c r="E145" s="281"/>
      <c r="F145" s="281"/>
      <c r="G145" s="240"/>
    </row>
    <row r="146" spans="1:7" ht="15">
      <c r="A146" s="240" t="s">
        <v>1969</v>
      </c>
      <c r="B146" s="283" t="s">
        <v>602</v>
      </c>
      <c r="C146" s="281"/>
      <c r="D146" s="281"/>
      <c r="E146" s="281"/>
      <c r="F146" s="281"/>
      <c r="G146" s="240"/>
    </row>
    <row r="147" spans="1:7" ht="15">
      <c r="A147" s="240" t="s">
        <v>1968</v>
      </c>
      <c r="B147" s="283" t="s">
        <v>602</v>
      </c>
      <c r="C147" s="281"/>
      <c r="D147" s="281"/>
      <c r="E147" s="281"/>
      <c r="F147" s="281"/>
      <c r="G147" s="240"/>
    </row>
    <row r="148" spans="1:7" ht="15">
      <c r="A148" s="240" t="s">
        <v>1967</v>
      </c>
      <c r="B148" s="283" t="s">
        <v>602</v>
      </c>
      <c r="C148" s="281"/>
      <c r="D148" s="281"/>
      <c r="E148" s="281"/>
      <c r="F148" s="281"/>
      <c r="G148" s="240"/>
    </row>
    <row r="149" spans="1:7" ht="15" customHeight="1">
      <c r="A149" s="285"/>
      <c r="B149" s="286" t="s">
        <v>621</v>
      </c>
      <c r="C149" s="285" t="s">
        <v>483</v>
      </c>
      <c r="D149" s="285" t="s">
        <v>484</v>
      </c>
      <c r="E149" s="295"/>
      <c r="F149" s="284" t="s">
        <v>449</v>
      </c>
      <c r="G149" s="284"/>
    </row>
    <row r="150" spans="1:6" ht="15">
      <c r="A150" s="240" t="s">
        <v>622</v>
      </c>
      <c r="B150" s="240" t="s">
        <v>623</v>
      </c>
      <c r="C150" s="281">
        <v>0.962811278244802</v>
      </c>
      <c r="D150" s="281">
        <v>0</v>
      </c>
      <c r="E150" s="299"/>
      <c r="F150" s="281">
        <f>D150+C150</f>
        <v>0.962811278244802</v>
      </c>
    </row>
    <row r="151" spans="1:6" ht="15">
      <c r="A151" s="240" t="s">
        <v>624</v>
      </c>
      <c r="B151" s="240" t="s">
        <v>625</v>
      </c>
      <c r="C151" s="281">
        <v>0</v>
      </c>
      <c r="D151" s="281">
        <v>0</v>
      </c>
      <c r="E151" s="299"/>
      <c r="F151" s="281">
        <f>D151+C151</f>
        <v>0</v>
      </c>
    </row>
    <row r="152" spans="1:6" ht="15">
      <c r="A152" s="240" t="s">
        <v>626</v>
      </c>
      <c r="B152" s="240" t="s">
        <v>62</v>
      </c>
      <c r="C152" s="281">
        <v>0.03718872175520084</v>
      </c>
      <c r="D152" s="281">
        <v>0</v>
      </c>
      <c r="E152" s="299"/>
      <c r="F152" s="281">
        <f>D152+C152</f>
        <v>0.03718872175520084</v>
      </c>
    </row>
    <row r="153" spans="1:6" ht="15" outlineLevel="1">
      <c r="A153" s="240" t="s">
        <v>627</v>
      </c>
      <c r="C153" s="281"/>
      <c r="D153" s="281"/>
      <c r="E153" s="299"/>
      <c r="F153" s="281"/>
    </row>
    <row r="154" spans="1:6" ht="15" outlineLevel="1">
      <c r="A154" s="240" t="s">
        <v>628</v>
      </c>
      <c r="C154" s="281"/>
      <c r="D154" s="281"/>
      <c r="E154" s="299"/>
      <c r="F154" s="281"/>
    </row>
    <row r="155" spans="1:6" ht="15" outlineLevel="1">
      <c r="A155" s="240" t="s">
        <v>629</v>
      </c>
      <c r="C155" s="281"/>
      <c r="D155" s="281"/>
      <c r="E155" s="299"/>
      <c r="F155" s="281"/>
    </row>
    <row r="156" spans="1:6" ht="15" outlineLevel="1">
      <c r="A156" s="240" t="s">
        <v>630</v>
      </c>
      <c r="C156" s="281"/>
      <c r="D156" s="281"/>
      <c r="E156" s="299"/>
      <c r="F156" s="281"/>
    </row>
    <row r="157" spans="1:6" ht="15" outlineLevel="1">
      <c r="A157" s="240" t="s">
        <v>631</v>
      </c>
      <c r="C157" s="281"/>
      <c r="D157" s="281"/>
      <c r="E157" s="299"/>
      <c r="F157" s="281"/>
    </row>
    <row r="158" spans="1:6" ht="15" outlineLevel="1">
      <c r="A158" s="240" t="s">
        <v>632</v>
      </c>
      <c r="C158" s="281"/>
      <c r="D158" s="281"/>
      <c r="E158" s="299"/>
      <c r="F158" s="281"/>
    </row>
    <row r="159" spans="1:7" ht="15" customHeight="1">
      <c r="A159" s="285"/>
      <c r="B159" s="286" t="s">
        <v>633</v>
      </c>
      <c r="C159" s="285" t="s">
        <v>483</v>
      </c>
      <c r="D159" s="285" t="s">
        <v>484</v>
      </c>
      <c r="E159" s="295"/>
      <c r="F159" s="284" t="s">
        <v>449</v>
      </c>
      <c r="G159" s="284"/>
    </row>
    <row r="160" spans="1:6" ht="15">
      <c r="A160" s="240" t="s">
        <v>634</v>
      </c>
      <c r="B160" s="240" t="s">
        <v>635</v>
      </c>
      <c r="C160" s="281">
        <v>0.02071292257711802</v>
      </c>
      <c r="D160" s="281">
        <v>0</v>
      </c>
      <c r="E160" s="299"/>
      <c r="F160" s="281">
        <f>D160+C160</f>
        <v>0.02071292257711802</v>
      </c>
    </row>
    <row r="161" spans="1:6" ht="15">
      <c r="A161" s="240" t="s">
        <v>636</v>
      </c>
      <c r="B161" s="240" t="s">
        <v>637</v>
      </c>
      <c r="C161" s="281">
        <v>0.979287077422882</v>
      </c>
      <c r="D161" s="281">
        <v>0</v>
      </c>
      <c r="E161" s="299"/>
      <c r="F161" s="281">
        <f>D161+C161</f>
        <v>0.979287077422882</v>
      </c>
    </row>
    <row r="162" spans="1:6" ht="15">
      <c r="A162" s="240" t="s">
        <v>638</v>
      </c>
      <c r="B162" s="240" t="s">
        <v>62</v>
      </c>
      <c r="C162" s="281">
        <v>0</v>
      </c>
      <c r="D162" s="281">
        <v>0</v>
      </c>
      <c r="E162" s="299"/>
      <c r="F162" s="281">
        <f>D162+C162</f>
        <v>0</v>
      </c>
    </row>
    <row r="163" spans="1:5" ht="15" outlineLevel="1">
      <c r="A163" s="240" t="s">
        <v>639</v>
      </c>
      <c r="E163" s="280"/>
    </row>
    <row r="164" spans="1:5" ht="15" outlineLevel="1">
      <c r="A164" s="240" t="s">
        <v>640</v>
      </c>
      <c r="E164" s="280"/>
    </row>
    <row r="165" spans="1:5" ht="15" outlineLevel="1">
      <c r="A165" s="240" t="s">
        <v>641</v>
      </c>
      <c r="E165" s="280"/>
    </row>
    <row r="166" spans="1:5" ht="15" outlineLevel="1">
      <c r="A166" s="240" t="s">
        <v>642</v>
      </c>
      <c r="E166" s="280"/>
    </row>
    <row r="167" spans="1:5" ht="15" outlineLevel="1">
      <c r="A167" s="240" t="s">
        <v>643</v>
      </c>
      <c r="E167" s="280"/>
    </row>
    <row r="168" spans="1:5" ht="15" outlineLevel="1">
      <c r="A168" s="240" t="s">
        <v>644</v>
      </c>
      <c r="E168" s="280"/>
    </row>
    <row r="169" spans="1:7" ht="15" customHeight="1">
      <c r="A169" s="285"/>
      <c r="B169" s="286" t="s">
        <v>645</v>
      </c>
      <c r="C169" s="285" t="s">
        <v>483</v>
      </c>
      <c r="D169" s="285" t="s">
        <v>484</v>
      </c>
      <c r="E169" s="295"/>
      <c r="F169" s="284" t="s">
        <v>449</v>
      </c>
      <c r="G169" s="284"/>
    </row>
    <row r="170" spans="1:6" ht="15">
      <c r="A170" s="240" t="s">
        <v>646</v>
      </c>
      <c r="B170" s="301" t="s">
        <v>647</v>
      </c>
      <c r="C170" s="281">
        <v>0.08512430236428778</v>
      </c>
      <c r="D170" s="281">
        <v>0</v>
      </c>
      <c r="E170" s="299"/>
      <c r="F170" s="281">
        <f>D170+C170</f>
        <v>0.08512430236428778</v>
      </c>
    </row>
    <row r="171" spans="1:6" ht="15">
      <c r="A171" s="240" t="s">
        <v>648</v>
      </c>
      <c r="B171" s="301" t="s">
        <v>1966</v>
      </c>
      <c r="C171" s="281">
        <v>0.16659556076083515</v>
      </c>
      <c r="D171" s="281">
        <v>0</v>
      </c>
      <c r="E171" s="299"/>
      <c r="F171" s="281">
        <f>D171+C171</f>
        <v>0.16659556076083515</v>
      </c>
    </row>
    <row r="172" spans="1:6" ht="15">
      <c r="A172" s="240" t="s">
        <v>649</v>
      </c>
      <c r="B172" s="301" t="s">
        <v>1965</v>
      </c>
      <c r="C172" s="281">
        <v>0.4058144196459761</v>
      </c>
      <c r="D172" s="281">
        <v>0</v>
      </c>
      <c r="E172" s="281"/>
      <c r="F172" s="281">
        <f>D172+C172</f>
        <v>0.4058144196459761</v>
      </c>
    </row>
    <row r="173" spans="1:6" ht="15">
      <c r="A173" s="240" t="s">
        <v>650</v>
      </c>
      <c r="B173" s="301" t="s">
        <v>1964</v>
      </c>
      <c r="C173" s="281">
        <v>0.2758407285392545</v>
      </c>
      <c r="D173" s="281">
        <v>0</v>
      </c>
      <c r="E173" s="281"/>
      <c r="F173" s="281">
        <f>D173+C173</f>
        <v>0.2758407285392545</v>
      </c>
    </row>
    <row r="174" spans="1:6" ht="15">
      <c r="A174" s="240" t="s">
        <v>651</v>
      </c>
      <c r="B174" s="301" t="s">
        <v>1963</v>
      </c>
      <c r="C174" s="281">
        <v>0.06662498868964636</v>
      </c>
      <c r="D174" s="281">
        <v>0</v>
      </c>
      <c r="E174" s="281"/>
      <c r="F174" s="281">
        <f>D174+C174</f>
        <v>0.06662498868964636</v>
      </c>
    </row>
    <row r="175" spans="1:6" ht="15" outlineLevel="1">
      <c r="A175" s="240" t="s">
        <v>652</v>
      </c>
      <c r="B175" s="302"/>
      <c r="C175" s="281"/>
      <c r="D175" s="281"/>
      <c r="E175" s="281"/>
      <c r="F175" s="281"/>
    </row>
    <row r="176" spans="1:6" ht="15" outlineLevel="1">
      <c r="A176" s="240" t="s">
        <v>653</v>
      </c>
      <c r="B176" s="302"/>
      <c r="C176" s="281"/>
      <c r="D176" s="281"/>
      <c r="E176" s="281"/>
      <c r="F176" s="281"/>
    </row>
    <row r="177" spans="1:6" ht="15" outlineLevel="1">
      <c r="A177" s="240" t="s">
        <v>654</v>
      </c>
      <c r="B177" s="301"/>
      <c r="C177" s="281"/>
      <c r="D177" s="281"/>
      <c r="E177" s="281"/>
      <c r="F177" s="281"/>
    </row>
    <row r="178" spans="1:6" ht="15" outlineLevel="1">
      <c r="A178" s="240" t="s">
        <v>655</v>
      </c>
      <c r="B178" s="301"/>
      <c r="C178" s="281"/>
      <c r="D178" s="281"/>
      <c r="E178" s="281"/>
      <c r="F178" s="281"/>
    </row>
    <row r="179" spans="1:7" ht="15" customHeight="1">
      <c r="A179" s="285"/>
      <c r="B179" s="286" t="s">
        <v>656</v>
      </c>
      <c r="C179" s="285" t="s">
        <v>483</v>
      </c>
      <c r="D179" s="285" t="s">
        <v>484</v>
      </c>
      <c r="E179" s="295"/>
      <c r="F179" s="284" t="s">
        <v>449</v>
      </c>
      <c r="G179" s="284"/>
    </row>
    <row r="180" spans="1:6" ht="15">
      <c r="A180" s="240" t="s">
        <v>657</v>
      </c>
      <c r="B180" s="240" t="s">
        <v>1962</v>
      </c>
      <c r="C180" s="281">
        <v>0</v>
      </c>
      <c r="D180" s="281">
        <v>0</v>
      </c>
      <c r="E180" s="299"/>
      <c r="F180" s="281">
        <v>0</v>
      </c>
    </row>
    <row r="181" spans="1:6" ht="15" outlineLevel="1">
      <c r="A181" s="240" t="s">
        <v>658</v>
      </c>
      <c r="B181" s="300"/>
      <c r="C181" s="281"/>
      <c r="D181" s="281"/>
      <c r="E181" s="299"/>
      <c r="F181" s="281"/>
    </row>
    <row r="182" spans="1:6" ht="15" outlineLevel="1">
      <c r="A182" s="240" t="s">
        <v>659</v>
      </c>
      <c r="B182" s="300"/>
      <c r="C182" s="281"/>
      <c r="D182" s="281"/>
      <c r="E182" s="299"/>
      <c r="F182" s="281"/>
    </row>
    <row r="183" spans="1:6" ht="15" outlineLevel="1">
      <c r="A183" s="240" t="s">
        <v>660</v>
      </c>
      <c r="B183" s="300"/>
      <c r="C183" s="281"/>
      <c r="D183" s="281"/>
      <c r="E183" s="299"/>
      <c r="F183" s="281"/>
    </row>
    <row r="184" spans="1:6" ht="15" outlineLevel="1">
      <c r="A184" s="240" t="s">
        <v>661</v>
      </c>
      <c r="B184" s="300"/>
      <c r="C184" s="281"/>
      <c r="D184" s="281"/>
      <c r="E184" s="299"/>
      <c r="F184" s="281"/>
    </row>
    <row r="185" spans="1:7" ht="18.75">
      <c r="A185" s="293"/>
      <c r="B185" s="294" t="s">
        <v>446</v>
      </c>
      <c r="C185" s="293"/>
      <c r="D185" s="293"/>
      <c r="E185" s="293"/>
      <c r="F185" s="292"/>
      <c r="G185" s="292"/>
    </row>
    <row r="186" spans="1:7" ht="15" customHeight="1">
      <c r="A186" s="285"/>
      <c r="B186" s="286" t="s">
        <v>662</v>
      </c>
      <c r="C186" s="285" t="s">
        <v>663</v>
      </c>
      <c r="D186" s="285" t="s">
        <v>664</v>
      </c>
      <c r="E186" s="295"/>
      <c r="F186" s="285" t="s">
        <v>483</v>
      </c>
      <c r="G186" s="285" t="s">
        <v>665</v>
      </c>
    </row>
    <row r="187" spans="1:7" ht="15">
      <c r="A187" s="240" t="s">
        <v>666</v>
      </c>
      <c r="B187" s="283" t="s">
        <v>667</v>
      </c>
      <c r="C187" s="249">
        <v>77.22199598871379</v>
      </c>
      <c r="E187" s="290"/>
      <c r="F187" s="291"/>
      <c r="G187" s="291"/>
    </row>
    <row r="188" spans="1:7" ht="15">
      <c r="A188" s="290"/>
      <c r="B188" s="298"/>
      <c r="C188" s="290"/>
      <c r="D188" s="290"/>
      <c r="E188" s="290"/>
      <c r="F188" s="291"/>
      <c r="G188" s="291"/>
    </row>
    <row r="189" spans="2:7" ht="15">
      <c r="B189" s="283" t="s">
        <v>668</v>
      </c>
      <c r="C189" s="290"/>
      <c r="D189" s="290"/>
      <c r="E189" s="290"/>
      <c r="F189" s="291"/>
      <c r="G189" s="291"/>
    </row>
    <row r="190" spans="1:7" ht="15">
      <c r="A190" s="240" t="s">
        <v>669</v>
      </c>
      <c r="B190" s="283" t="s">
        <v>670</v>
      </c>
      <c r="C190" s="249">
        <v>1343.8977492400086</v>
      </c>
      <c r="D190" s="240">
        <v>27941</v>
      </c>
      <c r="E190" s="290"/>
      <c r="F190" s="263">
        <f>IF($C$214=0,"",IF(C190="[for completion]","",IF(C190="","",C190/$C$214)))</f>
        <v>0.4589047127310087</v>
      </c>
      <c r="G190" s="263">
        <f>IF($D$214=0,"",IF(D190="[for completion]","",IF(D190="","",D190/$D$214)))</f>
        <v>0.736782427550563</v>
      </c>
    </row>
    <row r="191" spans="1:7" ht="15">
      <c r="A191" s="240" t="s">
        <v>671</v>
      </c>
      <c r="B191" s="283" t="s">
        <v>672</v>
      </c>
      <c r="C191" s="249">
        <v>1125.747223530002</v>
      </c>
      <c r="D191" s="240">
        <v>8413</v>
      </c>
      <c r="E191" s="290"/>
      <c r="F191" s="263">
        <f>IF($C$214=0,"",IF(C191="[for completion]","",IF(C191="","",C191/$C$214)))</f>
        <v>0.3844122118025097</v>
      </c>
      <c r="G191" s="263">
        <f>IF($D$214=0,"",IF(D191="[for completion]","",IF(D191="","",D191/$D$214)))</f>
        <v>0.22184426337578778</v>
      </c>
    </row>
    <row r="192" spans="1:7" ht="15">
      <c r="A192" s="240" t="s">
        <v>673</v>
      </c>
      <c r="B192" s="283" t="s">
        <v>674</v>
      </c>
      <c r="C192" s="249">
        <v>272.56759724</v>
      </c>
      <c r="D192" s="240">
        <v>1150</v>
      </c>
      <c r="E192" s="290"/>
      <c r="F192" s="263">
        <f>IF($C$214=0,"",IF(C192="[for completion]","",IF(C192="","",C192/$C$214)))</f>
        <v>0.09307445821822327</v>
      </c>
      <c r="G192" s="263">
        <f>IF($D$214=0,"",IF(D192="[for completion]","",IF(D192="","",D192/$D$214)))</f>
        <v>0.030324605120902882</v>
      </c>
    </row>
    <row r="193" spans="1:7" ht="15">
      <c r="A193" s="240" t="s">
        <v>675</v>
      </c>
      <c r="B193" s="283">
        <v>0</v>
      </c>
      <c r="C193" s="249">
        <v>83.82892843000002</v>
      </c>
      <c r="D193" s="240">
        <v>248</v>
      </c>
      <c r="E193" s="290"/>
      <c r="F193" s="263">
        <f>IF($C$214=0,"",IF(C193="[for completion]","",IF(C193="","",C193/$C$214)))</f>
        <v>0.028625310475795078</v>
      </c>
      <c r="G193" s="263">
        <f>IF($D$214=0,"",IF(D193="[for completion]","",IF(D193="","",D193/$D$214)))</f>
        <v>0.006539567017377317</v>
      </c>
    </row>
    <row r="194" spans="1:7" ht="15">
      <c r="A194" s="240" t="s">
        <v>676</v>
      </c>
      <c r="B194" s="283">
        <v>0</v>
      </c>
      <c r="C194" s="249">
        <v>102.44825544000001</v>
      </c>
      <c r="D194" s="240">
        <v>171</v>
      </c>
      <c r="E194" s="290"/>
      <c r="F194" s="263">
        <f>IF($C$214=0,"",IF(C194="[for completion]","",IF(C194="","",C194/$C$214)))</f>
        <v>0.03498330677246332</v>
      </c>
      <c r="G194" s="263">
        <f>IF($D$214=0,"",IF(D194="[for completion]","",IF(D194="","",D194/$D$214)))</f>
        <v>0.004509136935369037</v>
      </c>
    </row>
    <row r="195" spans="1:7" ht="15">
      <c r="A195" s="240" t="s">
        <v>677</v>
      </c>
      <c r="B195" s="283" t="s">
        <v>602</v>
      </c>
      <c r="C195" s="249"/>
      <c r="E195" s="290"/>
      <c r="F195" s="263">
        <f>IF($C$214=0,"",IF(C195="[for completion]","",IF(C195="","",C195/$C$214)))</f>
      </c>
      <c r="G195" s="263">
        <f>IF($D$214=0,"",IF(D195="[for completion]","",IF(D195="","",D195/$D$214)))</f>
      </c>
    </row>
    <row r="196" spans="1:7" ht="15">
      <c r="A196" s="240" t="s">
        <v>678</v>
      </c>
      <c r="B196" s="283" t="s">
        <v>602</v>
      </c>
      <c r="C196" s="249"/>
      <c r="E196" s="290"/>
      <c r="F196" s="263">
        <f>IF($C$214=0,"",IF(C196="[for completion]","",IF(C196="","",C196/$C$214)))</f>
      </c>
      <c r="G196" s="263">
        <f>IF($D$214=0,"",IF(D196="[for completion]","",IF(D196="","",D196/$D$214)))</f>
      </c>
    </row>
    <row r="197" spans="1:7" ht="15">
      <c r="A197" s="240" t="s">
        <v>679</v>
      </c>
      <c r="B197" s="283" t="s">
        <v>602</v>
      </c>
      <c r="C197" s="249"/>
      <c r="E197" s="290"/>
      <c r="F197" s="263">
        <f>IF($C$214=0,"",IF(C197="[for completion]","",IF(C197="","",C197/$C$214)))</f>
      </c>
      <c r="G197" s="263">
        <f>IF($D$214=0,"",IF(D197="[for completion]","",IF(D197="","",D197/$D$214)))</f>
      </c>
    </row>
    <row r="198" spans="1:7" ht="15">
      <c r="A198" s="240" t="s">
        <v>680</v>
      </c>
      <c r="B198" s="283" t="s">
        <v>602</v>
      </c>
      <c r="C198" s="249"/>
      <c r="E198" s="290"/>
      <c r="F198" s="263">
        <f>IF($C$214=0,"",IF(C198="[for completion]","",IF(C198="","",C198/$C$214)))</f>
      </c>
      <c r="G198" s="263">
        <f>IF($D$214=0,"",IF(D198="[for completion]","",IF(D198="","",D198/$D$214)))</f>
      </c>
    </row>
    <row r="199" spans="1:7" ht="15">
      <c r="A199" s="240" t="s">
        <v>681</v>
      </c>
      <c r="B199" s="283" t="s">
        <v>602</v>
      </c>
      <c r="C199" s="249"/>
      <c r="E199" s="283"/>
      <c r="F199" s="263">
        <f>IF($C$214=0,"",IF(C199="[for completion]","",IF(C199="","",C199/$C$214)))</f>
      </c>
      <c r="G199" s="263">
        <f>IF($D$214=0,"",IF(D199="[for completion]","",IF(D199="","",D199/$D$214)))</f>
      </c>
    </row>
    <row r="200" spans="1:7" ht="15">
      <c r="A200" s="240" t="s">
        <v>682</v>
      </c>
      <c r="B200" s="283" t="s">
        <v>602</v>
      </c>
      <c r="C200" s="249"/>
      <c r="E200" s="283"/>
      <c r="F200" s="263">
        <f>IF($C$214=0,"",IF(C200="[for completion]","",IF(C200="","",C200/$C$214)))</f>
      </c>
      <c r="G200" s="263">
        <f>IF($D$214=0,"",IF(D200="[for completion]","",IF(D200="","",D200/$D$214)))</f>
      </c>
    </row>
    <row r="201" spans="1:7" ht="15">
      <c r="A201" s="240" t="s">
        <v>683</v>
      </c>
      <c r="B201" s="283" t="s">
        <v>602</v>
      </c>
      <c r="E201" s="283"/>
      <c r="F201" s="263">
        <f>IF($C$214=0,"",IF(C201="[for completion]","",IF(C201="","",C201/$C$214)))</f>
      </c>
      <c r="G201" s="263">
        <f>IF($D$214=0,"",IF(D201="[for completion]","",IF(D201="","",D201/$D$214)))</f>
      </c>
    </row>
    <row r="202" spans="1:7" ht="15">
      <c r="A202" s="240" t="s">
        <v>684</v>
      </c>
      <c r="B202" s="283" t="s">
        <v>602</v>
      </c>
      <c r="E202" s="283"/>
      <c r="F202" s="263">
        <f>IF($C$214=0,"",IF(C202="[for completion]","",IF(C202="","",C202/$C$214)))</f>
      </c>
      <c r="G202" s="263">
        <f>IF($D$214=0,"",IF(D202="[for completion]","",IF(D202="","",D202/$D$214)))</f>
      </c>
    </row>
    <row r="203" spans="1:7" ht="15">
      <c r="A203" s="240" t="s">
        <v>685</v>
      </c>
      <c r="B203" s="283" t="s">
        <v>602</v>
      </c>
      <c r="E203" s="283"/>
      <c r="F203" s="263">
        <f>IF($C$214=0,"",IF(C203="[for completion]","",IF(C203="","",C203/$C$214)))</f>
      </c>
      <c r="G203" s="263">
        <f>IF($D$214=0,"",IF(D203="[for completion]","",IF(D203="","",D203/$D$214)))</f>
      </c>
    </row>
    <row r="204" spans="1:7" ht="15">
      <c r="A204" s="240" t="s">
        <v>686</v>
      </c>
      <c r="B204" s="283" t="s">
        <v>602</v>
      </c>
      <c r="E204" s="283"/>
      <c r="F204" s="263">
        <f>IF($C$214=0,"",IF(C204="[for completion]","",IF(C204="","",C204/$C$214)))</f>
      </c>
      <c r="G204" s="263">
        <f>IF($D$214=0,"",IF(D204="[for completion]","",IF(D204="","",D204/$D$214)))</f>
      </c>
    </row>
    <row r="205" spans="1:7" ht="15">
      <c r="A205" s="240" t="s">
        <v>687</v>
      </c>
      <c r="B205" s="283" t="s">
        <v>602</v>
      </c>
      <c r="F205" s="263">
        <f>IF($C$214=0,"",IF(C205="[for completion]","",IF(C205="","",C205/$C$214)))</f>
      </c>
      <c r="G205" s="263">
        <f>IF($D$214=0,"",IF(D205="[for completion]","",IF(D205="","",D205/$D$214)))</f>
      </c>
    </row>
    <row r="206" spans="1:7" ht="15">
      <c r="A206" s="240" t="s">
        <v>688</v>
      </c>
      <c r="B206" s="283" t="s">
        <v>602</v>
      </c>
      <c r="E206" s="287"/>
      <c r="F206" s="263">
        <f>IF($C$214=0,"",IF(C206="[for completion]","",IF(C206="","",C206/$C$214)))</f>
      </c>
      <c r="G206" s="263">
        <f>IF($D$214=0,"",IF(D206="[for completion]","",IF(D206="","",D206/$D$214)))</f>
      </c>
    </row>
    <row r="207" spans="1:7" ht="15">
      <c r="A207" s="240" t="s">
        <v>689</v>
      </c>
      <c r="B207" s="283" t="s">
        <v>602</v>
      </c>
      <c r="E207" s="287"/>
      <c r="F207" s="263">
        <f>IF($C$214=0,"",IF(C207="[for completion]","",IF(C207="","",C207/$C$214)))</f>
      </c>
      <c r="G207" s="263">
        <f>IF($D$214=0,"",IF(D207="[for completion]","",IF(D207="","",D207/$D$214)))</f>
      </c>
    </row>
    <row r="208" spans="1:7" ht="15">
      <c r="A208" s="240" t="s">
        <v>690</v>
      </c>
      <c r="B208" s="283" t="s">
        <v>602</v>
      </c>
      <c r="E208" s="287"/>
      <c r="F208" s="263">
        <f>IF($C$214=0,"",IF(C208="[for completion]","",IF(C208="","",C208/$C$214)))</f>
      </c>
      <c r="G208" s="263">
        <f>IF($D$214=0,"",IF(D208="[for completion]","",IF(D208="","",D208/$D$214)))</f>
      </c>
    </row>
    <row r="209" spans="1:7" ht="15">
      <c r="A209" s="240" t="s">
        <v>691</v>
      </c>
      <c r="B209" s="283" t="s">
        <v>602</v>
      </c>
      <c r="E209" s="287"/>
      <c r="F209" s="263">
        <f>IF($C$214=0,"",IF(C209="[for completion]","",IF(C209="","",C209/$C$214)))</f>
      </c>
      <c r="G209" s="263">
        <f>IF($D$214=0,"",IF(D209="[for completion]","",IF(D209="","",D209/$D$214)))</f>
      </c>
    </row>
    <row r="210" spans="1:7" ht="15">
      <c r="A210" s="240" t="s">
        <v>692</v>
      </c>
      <c r="B210" s="283" t="s">
        <v>602</v>
      </c>
      <c r="E210" s="287"/>
      <c r="F210" s="263">
        <f>IF($C$214=0,"",IF(C210="[for completion]","",IF(C210="","",C210/$C$214)))</f>
      </c>
      <c r="G210" s="263">
        <f>IF($D$214=0,"",IF(D210="[for completion]","",IF(D210="","",D210/$D$214)))</f>
      </c>
    </row>
    <row r="211" spans="1:7" ht="15">
      <c r="A211" s="240" t="s">
        <v>693</v>
      </c>
      <c r="B211" s="283" t="s">
        <v>602</v>
      </c>
      <c r="E211" s="287"/>
      <c r="F211" s="263">
        <f>IF($C$214=0,"",IF(C211="[for completion]","",IF(C211="","",C211/$C$214)))</f>
      </c>
      <c r="G211" s="263">
        <f>IF($D$214=0,"",IF(D211="[for completion]","",IF(D211="","",D211/$D$214)))</f>
      </c>
    </row>
    <row r="212" spans="1:7" ht="15">
      <c r="A212" s="240" t="s">
        <v>694</v>
      </c>
      <c r="B212" s="283" t="s">
        <v>602</v>
      </c>
      <c r="E212" s="287"/>
      <c r="F212" s="263">
        <f>IF($C$214=0,"",IF(C212="[for completion]","",IF(C212="","",C212/$C$214)))</f>
      </c>
      <c r="G212" s="263">
        <f>IF($D$214=0,"",IF(D212="[for completion]","",IF(D212="","",D212/$D$214)))</f>
      </c>
    </row>
    <row r="213" spans="1:7" ht="15">
      <c r="A213" s="240" t="s">
        <v>695</v>
      </c>
      <c r="B213" s="283" t="s">
        <v>602</v>
      </c>
      <c r="E213" s="287"/>
      <c r="F213" s="263">
        <f>IF($C$214=0,"",IF(C213="[for completion]","",IF(C213="","",C213/$C$214)))</f>
      </c>
      <c r="G213" s="263">
        <f>IF($D$214=0,"",IF(D213="[for completion]","",IF(D213="","",D213/$D$214)))</f>
      </c>
    </row>
    <row r="214" spans="1:7" ht="15">
      <c r="A214" s="240" t="s">
        <v>696</v>
      </c>
      <c r="B214" s="288" t="s">
        <v>64</v>
      </c>
      <c r="C214" s="297">
        <f>SUM(C190:C213)</f>
        <v>2928.4897538800105</v>
      </c>
      <c r="D214" s="283">
        <f>SUM(D190:D213)</f>
        <v>37923</v>
      </c>
      <c r="E214" s="287"/>
      <c r="F214" s="289">
        <f>SUM(F190:F213)</f>
        <v>1</v>
      </c>
      <c r="G214" s="289">
        <f>SUM(G190:G213)</f>
        <v>1</v>
      </c>
    </row>
    <row r="215" spans="1:7" ht="15" customHeight="1">
      <c r="A215" s="285"/>
      <c r="B215" s="286" t="s">
        <v>697</v>
      </c>
      <c r="C215" s="285" t="s">
        <v>663</v>
      </c>
      <c r="D215" s="285" t="s">
        <v>664</v>
      </c>
      <c r="E215" s="295"/>
      <c r="F215" s="285" t="s">
        <v>483</v>
      </c>
      <c r="G215" s="285" t="s">
        <v>665</v>
      </c>
    </row>
    <row r="216" spans="1:7" ht="15">
      <c r="A216" s="240" t="s">
        <v>698</v>
      </c>
      <c r="B216" s="240" t="s">
        <v>699</v>
      </c>
      <c r="C216" s="249">
        <v>0.601895111460977</v>
      </c>
      <c r="G216" s="240"/>
    </row>
    <row r="217" ht="15">
      <c r="G217" s="240"/>
    </row>
    <row r="218" spans="2:7" ht="15">
      <c r="B218" s="283" t="s">
        <v>700</v>
      </c>
      <c r="G218" s="240"/>
    </row>
    <row r="219" spans="1:7" ht="15">
      <c r="A219" s="240" t="s">
        <v>701</v>
      </c>
      <c r="B219" s="240" t="s">
        <v>702</v>
      </c>
      <c r="C219" s="249">
        <v>709.6223265000002</v>
      </c>
      <c r="D219" s="240">
        <v>13949</v>
      </c>
      <c r="F219" s="263">
        <f>IF($C$227=0,"",IF(C219="[for completion]","",C219/$C$227))</f>
        <v>0.24231682066150678</v>
      </c>
      <c r="G219" s="263">
        <f>IF($D$227=0,"",IF(D219="[for completion]","",D219/$D$227))</f>
        <v>0.36782427550562985</v>
      </c>
    </row>
    <row r="220" spans="1:7" ht="15">
      <c r="A220" s="240" t="s">
        <v>703</v>
      </c>
      <c r="B220" s="240" t="s">
        <v>704</v>
      </c>
      <c r="C220" s="249">
        <v>339.7855462799999</v>
      </c>
      <c r="D220" s="240">
        <v>4658</v>
      </c>
      <c r="F220" s="263">
        <f>IF($C$227=0,"",IF(C220="[for completion]","",C220/$C$227))</f>
        <v>0.11602756875956724</v>
      </c>
      <c r="G220" s="263">
        <f>IF($D$227=0,"",IF(D220="[for completion]","",D220/$D$227))</f>
        <v>0.1228278353505788</v>
      </c>
    </row>
    <row r="221" spans="1:7" ht="15">
      <c r="A221" s="240" t="s">
        <v>705</v>
      </c>
      <c r="B221" s="240" t="s">
        <v>706</v>
      </c>
      <c r="C221" s="249">
        <v>362.34513175000006</v>
      </c>
      <c r="D221" s="240">
        <v>4456</v>
      </c>
      <c r="F221" s="263">
        <f>IF($C$227=0,"",IF(C221="[for completion]","",C221/$C$227))</f>
        <v>0.12373105668883543</v>
      </c>
      <c r="G221" s="263">
        <f>IF($D$227=0,"",IF(D221="[for completion]","",D221/$D$227))</f>
        <v>0.1175012525380376</v>
      </c>
    </row>
    <row r="222" spans="1:7" ht="15">
      <c r="A222" s="240" t="s">
        <v>707</v>
      </c>
      <c r="B222" s="240" t="s">
        <v>708</v>
      </c>
      <c r="C222" s="249">
        <v>388.48288146000004</v>
      </c>
      <c r="D222" s="240">
        <v>4271</v>
      </c>
      <c r="F222" s="263">
        <f>IF($C$227=0,"",IF(C222="[for completion]","",C222/$C$227))</f>
        <v>0.13265639087358702</v>
      </c>
      <c r="G222" s="263">
        <f>IF($D$227=0,"",IF(D222="[for completion]","",D222/$D$227))</f>
        <v>0.11262294649684888</v>
      </c>
    </row>
    <row r="223" spans="1:7" ht="15">
      <c r="A223" s="240" t="s">
        <v>709</v>
      </c>
      <c r="B223" s="240" t="s">
        <v>710</v>
      </c>
      <c r="C223" s="249">
        <v>379.9681664900003</v>
      </c>
      <c r="D223" s="240">
        <v>3854</v>
      </c>
      <c r="F223" s="263">
        <f>IF($C$227=0,"",IF(C223="[for completion]","",C223/$C$227))</f>
        <v>0.12974884613701473</v>
      </c>
      <c r="G223" s="263">
        <f>IF($D$227=0,"",IF(D223="[for completion]","",D223/$D$227))</f>
        <v>0.10162698098779105</v>
      </c>
    </row>
    <row r="224" spans="1:7" ht="15">
      <c r="A224" s="240" t="s">
        <v>711</v>
      </c>
      <c r="B224" s="240" t="s">
        <v>712</v>
      </c>
      <c r="C224" s="249">
        <v>414.8189956999994</v>
      </c>
      <c r="D224" s="240">
        <v>3845</v>
      </c>
      <c r="F224" s="263">
        <f>IF($C$227=0,"",IF(C224="[for completion]","",C224/$C$227))</f>
        <v>0.14164946117718166</v>
      </c>
      <c r="G224" s="263">
        <f>IF($D$227=0,"",IF(D224="[for completion]","",D224/$D$227))</f>
        <v>0.10138965799119268</v>
      </c>
    </row>
    <row r="225" spans="1:7" ht="15">
      <c r="A225" s="240" t="s">
        <v>713</v>
      </c>
      <c r="B225" s="240" t="s">
        <v>714</v>
      </c>
      <c r="C225" s="249">
        <v>291.8064584800002</v>
      </c>
      <c r="D225" s="240">
        <v>2425</v>
      </c>
      <c r="F225" s="263">
        <f>IF($C$227=0,"",IF(C225="[for completion]","",C225/$C$227))</f>
        <v>0.09964400868856767</v>
      </c>
      <c r="G225" s="263">
        <f>IF($D$227=0,"",IF(D225="[for completion]","",D225/$D$227))</f>
        <v>0.06394536297233869</v>
      </c>
    </row>
    <row r="226" spans="1:7" ht="15">
      <c r="A226" s="240" t="s">
        <v>715</v>
      </c>
      <c r="B226" s="240" t="s">
        <v>716</v>
      </c>
      <c r="C226" s="249">
        <v>41.66024721999999</v>
      </c>
      <c r="D226" s="240">
        <v>465</v>
      </c>
      <c r="F226" s="263">
        <f>IF($C$227=0,"",IF(C226="[for completion]","",C226/$C$227))</f>
        <v>0.014225847013739315</v>
      </c>
      <c r="G226" s="263">
        <f>IF($D$227=0,"",IF(D226="[for completion]","",D226/$D$227))</f>
        <v>0.01226168815758247</v>
      </c>
    </row>
    <row r="227" spans="1:7" ht="15">
      <c r="A227" s="240" t="s">
        <v>717</v>
      </c>
      <c r="B227" s="288" t="s">
        <v>64</v>
      </c>
      <c r="C227" s="249">
        <f>SUM(C219:C226)</f>
        <v>2928.4897538800005</v>
      </c>
      <c r="D227" s="240">
        <f>SUM(D219:D226)</f>
        <v>37923</v>
      </c>
      <c r="F227" s="287">
        <f>SUM(F219:F226)</f>
        <v>1</v>
      </c>
      <c r="G227" s="287">
        <f>SUM(G219:G226)</f>
        <v>0.9999999999999999</v>
      </c>
    </row>
    <row r="228" spans="1:7" ht="15" outlineLevel="1">
      <c r="A228" s="240" t="s">
        <v>718</v>
      </c>
      <c r="B228" s="282" t="s">
        <v>719</v>
      </c>
      <c r="F228" s="263">
        <f>IF($C$227=0,"",IF(C228="[for completion]","",C228/$C$227))</f>
        <v>0</v>
      </c>
      <c r="G228" s="263">
        <f>IF($D$227=0,"",IF(D228="[for completion]","",D228/$D$227))</f>
        <v>0</v>
      </c>
    </row>
    <row r="229" spans="1:7" ht="15" outlineLevel="1">
      <c r="A229" s="240" t="s">
        <v>720</v>
      </c>
      <c r="B229" s="282" t="s">
        <v>721</v>
      </c>
      <c r="F229" s="263">
        <f>IF($C$227=0,"",IF(C229="[for completion]","",C229/$C$227))</f>
        <v>0</v>
      </c>
      <c r="G229" s="263">
        <f>IF($D$227=0,"",IF(D229="[for completion]","",D229/$D$227))</f>
        <v>0</v>
      </c>
    </row>
    <row r="230" spans="1:7" ht="15" outlineLevel="1">
      <c r="A230" s="240" t="s">
        <v>722</v>
      </c>
      <c r="B230" s="282" t="s">
        <v>723</v>
      </c>
      <c r="F230" s="263">
        <f>IF($C$227=0,"",IF(C230="[for completion]","",C230/$C$227))</f>
        <v>0</v>
      </c>
      <c r="G230" s="263">
        <f>IF($D$227=0,"",IF(D230="[for completion]","",D230/$D$227))</f>
        <v>0</v>
      </c>
    </row>
    <row r="231" spans="1:7" ht="15" outlineLevel="1">
      <c r="A231" s="240" t="s">
        <v>724</v>
      </c>
      <c r="B231" s="282" t="s">
        <v>725</v>
      </c>
      <c r="F231" s="263">
        <f>IF($C$227=0,"",IF(C231="[for completion]","",C231/$C$227))</f>
        <v>0</v>
      </c>
      <c r="G231" s="263">
        <f>IF($D$227=0,"",IF(D231="[for completion]","",D231/$D$227))</f>
        <v>0</v>
      </c>
    </row>
    <row r="232" spans="1:7" ht="15" outlineLevel="1">
      <c r="A232" s="240" t="s">
        <v>726</v>
      </c>
      <c r="B232" s="282" t="s">
        <v>727</v>
      </c>
      <c r="F232" s="263">
        <f>IF($C$227=0,"",IF(C232="[for completion]","",C232/$C$227))</f>
        <v>0</v>
      </c>
      <c r="G232" s="263">
        <f>IF($D$227=0,"",IF(D232="[for completion]","",D232/$D$227))</f>
        <v>0</v>
      </c>
    </row>
    <row r="233" spans="1:7" ht="15" outlineLevel="1">
      <c r="A233" s="240" t="s">
        <v>728</v>
      </c>
      <c r="B233" s="282" t="s">
        <v>729</v>
      </c>
      <c r="F233" s="263">
        <f>IF($C$227=0,"",IF(C233="[for completion]","",C233/$C$227))</f>
        <v>0</v>
      </c>
      <c r="G233" s="263">
        <f>IF($D$227=0,"",IF(D233="[for completion]","",D233/$D$227))</f>
        <v>0</v>
      </c>
    </row>
    <row r="234" spans="1:7" ht="15" outlineLevel="1">
      <c r="A234" s="240" t="s">
        <v>730</v>
      </c>
      <c r="B234" s="282"/>
      <c r="F234" s="263"/>
      <c r="G234" s="263"/>
    </row>
    <row r="235" spans="1:7" ht="15" outlineLevel="1">
      <c r="A235" s="240" t="s">
        <v>731</v>
      </c>
      <c r="B235" s="282"/>
      <c r="F235" s="263"/>
      <c r="G235" s="263"/>
    </row>
    <row r="236" spans="1:7" ht="15" outlineLevel="1">
      <c r="A236" s="240" t="s">
        <v>732</v>
      </c>
      <c r="B236" s="282"/>
      <c r="F236" s="263"/>
      <c r="G236" s="263"/>
    </row>
    <row r="237" spans="1:7" ht="15" customHeight="1">
      <c r="A237" s="285"/>
      <c r="B237" s="286" t="s">
        <v>733</v>
      </c>
      <c r="C237" s="285" t="s">
        <v>663</v>
      </c>
      <c r="D237" s="285" t="s">
        <v>664</v>
      </c>
      <c r="E237" s="295"/>
      <c r="F237" s="285" t="s">
        <v>483</v>
      </c>
      <c r="G237" s="285" t="s">
        <v>665</v>
      </c>
    </row>
    <row r="238" spans="1:7" ht="15">
      <c r="A238" s="240" t="s">
        <v>734</v>
      </c>
      <c r="B238" s="240" t="s">
        <v>699</v>
      </c>
      <c r="C238" s="287">
        <v>0.5439182415944029</v>
      </c>
      <c r="G238" s="240"/>
    </row>
    <row r="239" ht="15">
      <c r="G239" s="240"/>
    </row>
    <row r="240" spans="2:7" ht="15">
      <c r="B240" s="283" t="s">
        <v>700</v>
      </c>
      <c r="G240" s="240"/>
    </row>
    <row r="241" spans="1:7" ht="15">
      <c r="A241" s="240" t="s">
        <v>735</v>
      </c>
      <c r="B241" s="240" t="s">
        <v>702</v>
      </c>
      <c r="C241" s="249">
        <v>947.0225549499968</v>
      </c>
      <c r="D241" s="240">
        <v>17968</v>
      </c>
      <c r="F241" s="263">
        <f>IF($C$249=0,"",IF(C241="[Mark as ND1 if not relevant]","",C241/$C$249))</f>
        <v>0.32338257413920385</v>
      </c>
      <c r="G241" s="263">
        <f>IF($D$249=0,"",IF(D241="[Mark as ND1 if not relevant]","",D241/$D$249))</f>
        <v>0.47380217809772435</v>
      </c>
    </row>
    <row r="242" spans="1:7" ht="15">
      <c r="A242" s="240" t="s">
        <v>736</v>
      </c>
      <c r="B242" s="240" t="s">
        <v>704</v>
      </c>
      <c r="C242" s="249">
        <v>334.1338852899996</v>
      </c>
      <c r="D242" s="240">
        <v>4202</v>
      </c>
      <c r="F242" s="263">
        <f>IF($C$249=0,"",IF(C242="[Mark as ND1 if not relevant]","",C242/$C$249))</f>
        <v>0.11409767947704137</v>
      </c>
      <c r="G242" s="263">
        <f>IF($D$249=0,"",IF(D242="[Mark as ND1 if not relevant]","",D242/$D$249))</f>
        <v>0.1108034701895947</v>
      </c>
    </row>
    <row r="243" spans="1:7" ht="15">
      <c r="A243" s="240" t="s">
        <v>737</v>
      </c>
      <c r="B243" s="240" t="s">
        <v>706</v>
      </c>
      <c r="C243" s="249">
        <v>354.00900583000123</v>
      </c>
      <c r="D243" s="240">
        <v>4044</v>
      </c>
      <c r="F243" s="263">
        <f>IF($C$249=0,"",IF(C243="[Mark as ND1 if not relevant]","",C243/$C$249))</f>
        <v>0.12088449527985196</v>
      </c>
      <c r="G243" s="263">
        <f>IF($D$249=0,"",IF(D243="[Mark as ND1 if not relevant]","",D243/$D$249))</f>
        <v>0.1066371331382011</v>
      </c>
    </row>
    <row r="244" spans="1:7" ht="15">
      <c r="A244" s="240" t="s">
        <v>738</v>
      </c>
      <c r="B244" s="240" t="s">
        <v>708</v>
      </c>
      <c r="C244" s="249">
        <v>370.27477075999934</v>
      </c>
      <c r="D244" s="240">
        <v>3759</v>
      </c>
      <c r="F244" s="263">
        <f>IF($C$249=0,"",IF(C244="[Mark as ND1 if not relevant]","",C244/$C$249))</f>
        <v>0.12643881381842542</v>
      </c>
      <c r="G244" s="263">
        <f>IF($D$249=0,"",IF(D244="[Mark as ND1 if not relevant]","",D244/$D$249))</f>
        <v>0.09912190491258603</v>
      </c>
    </row>
    <row r="245" spans="1:7" ht="15">
      <c r="A245" s="240" t="s">
        <v>739</v>
      </c>
      <c r="B245" s="240" t="s">
        <v>710</v>
      </c>
      <c r="C245" s="249">
        <v>360.42819353999977</v>
      </c>
      <c r="D245" s="240">
        <v>3306</v>
      </c>
      <c r="F245" s="263">
        <f>IF($C$249=0,"",IF(C245="[Mark as ND1 if not relevant]","",C245/$C$249))</f>
        <v>0.12307647416640727</v>
      </c>
      <c r="G245" s="263">
        <f>IF($D$249=0,"",IF(D245="[Mark as ND1 if not relevant]","",D245/$D$249))</f>
        <v>0.08717664741713473</v>
      </c>
    </row>
    <row r="246" spans="1:7" ht="15">
      <c r="A246" s="240" t="s">
        <v>740</v>
      </c>
      <c r="B246" s="240" t="s">
        <v>712</v>
      </c>
      <c r="C246" s="249">
        <v>377.66465617</v>
      </c>
      <c r="D246" s="240">
        <v>3195</v>
      </c>
      <c r="F246" s="263">
        <f>IF($C$249=0,"",IF(C246="[Mark as ND1 if not relevant]","",C246/$C$249))</f>
        <v>0.12896225970045716</v>
      </c>
      <c r="G246" s="263">
        <f>IF($D$249=0,"",IF(D246="[Mark as ND1 if not relevant]","",D246/$D$249))</f>
        <v>0.08424966379242149</v>
      </c>
    </row>
    <row r="247" spans="1:7" ht="15">
      <c r="A247" s="240" t="s">
        <v>741</v>
      </c>
      <c r="B247" s="240" t="s">
        <v>714</v>
      </c>
      <c r="C247" s="249">
        <v>165.13252508000022</v>
      </c>
      <c r="D247" s="240">
        <v>1226</v>
      </c>
      <c r="F247" s="263">
        <f>IF($C$249=0,"",IF(C247="[Mark as ND1 if not relevant]","",C247/$C$249))</f>
        <v>0.05638828848938736</v>
      </c>
      <c r="G247" s="263">
        <f>IF($D$249=0,"",IF(D247="[Mark as ND1 if not relevant]","",D247/$D$249))</f>
        <v>0.0323286659810669</v>
      </c>
    </row>
    <row r="248" spans="1:7" ht="15">
      <c r="A248" s="240" t="s">
        <v>742</v>
      </c>
      <c r="B248" s="240" t="s">
        <v>716</v>
      </c>
      <c r="C248" s="249">
        <v>19.824162259999994</v>
      </c>
      <c r="D248" s="240">
        <v>223</v>
      </c>
      <c r="F248" s="263">
        <f>IF($C$249=0,"",IF(C248="[Mark as ND1 if not relevant]","",C248/$C$249))</f>
        <v>0.006769414929225785</v>
      </c>
      <c r="G248" s="263">
        <f>IF($D$249=0,"",IF(D248="[Mark as ND1 if not relevant]","",D248/$D$249))</f>
        <v>0.005880336471270732</v>
      </c>
    </row>
    <row r="249" spans="1:7" ht="15">
      <c r="A249" s="240" t="s">
        <v>743</v>
      </c>
      <c r="B249" s="288" t="s">
        <v>64</v>
      </c>
      <c r="C249" s="249">
        <f>SUM(C241:C248)</f>
        <v>2928.4897538799964</v>
      </c>
      <c r="D249" s="240">
        <f>SUM(D241:D248)</f>
        <v>37923</v>
      </c>
      <c r="F249" s="287">
        <f>SUM(F241:F248)</f>
        <v>1.0000000000000002</v>
      </c>
      <c r="G249" s="287">
        <f>SUM(G241:G248)</f>
        <v>1</v>
      </c>
    </row>
    <row r="250" spans="1:7" ht="15" outlineLevel="1">
      <c r="A250" s="240" t="s">
        <v>744</v>
      </c>
      <c r="B250" s="282" t="s">
        <v>719</v>
      </c>
      <c r="F250" s="263">
        <f>IF($C$249=0,"",IF(C250="[for completion]","",C250/$C$249))</f>
        <v>0</v>
      </c>
      <c r="G250" s="263">
        <f>IF($D$249=0,"",IF(D250="[for completion]","",D250/$D$249))</f>
        <v>0</v>
      </c>
    </row>
    <row r="251" spans="1:7" ht="15" outlineLevel="1">
      <c r="A251" s="240" t="s">
        <v>745</v>
      </c>
      <c r="B251" s="282" t="s">
        <v>721</v>
      </c>
      <c r="F251" s="263">
        <f>IF($C$249=0,"",IF(C251="[for completion]","",C251/$C$249))</f>
        <v>0</v>
      </c>
      <c r="G251" s="263">
        <f>IF($D$249=0,"",IF(D251="[for completion]","",D251/$D$249))</f>
        <v>0</v>
      </c>
    </row>
    <row r="252" spans="1:7" ht="15" outlineLevel="1">
      <c r="A252" s="240" t="s">
        <v>746</v>
      </c>
      <c r="B252" s="282" t="s">
        <v>723</v>
      </c>
      <c r="F252" s="263">
        <f>IF($C$249=0,"",IF(C252="[for completion]","",C252/$C$249))</f>
        <v>0</v>
      </c>
      <c r="G252" s="263">
        <f>IF($D$249=0,"",IF(D252="[for completion]","",D252/$D$249))</f>
        <v>0</v>
      </c>
    </row>
    <row r="253" spans="1:7" ht="15" outlineLevel="1">
      <c r="A253" s="240" t="s">
        <v>747</v>
      </c>
      <c r="B253" s="282" t="s">
        <v>725</v>
      </c>
      <c r="F253" s="263">
        <f>IF($C$249=0,"",IF(C253="[for completion]","",C253/$C$249))</f>
        <v>0</v>
      </c>
      <c r="G253" s="263">
        <f>IF($D$249=0,"",IF(D253="[for completion]","",D253/$D$249))</f>
        <v>0</v>
      </c>
    </row>
    <row r="254" spans="1:7" ht="15" outlineLevel="1">
      <c r="A254" s="240" t="s">
        <v>748</v>
      </c>
      <c r="B254" s="282" t="s">
        <v>727</v>
      </c>
      <c r="F254" s="263">
        <f>IF($C$249=0,"",IF(C254="[for completion]","",C254/$C$249))</f>
        <v>0</v>
      </c>
      <c r="G254" s="263">
        <f>IF($D$249=0,"",IF(D254="[for completion]","",D254/$D$249))</f>
        <v>0</v>
      </c>
    </row>
    <row r="255" spans="1:7" ht="15" outlineLevel="1">
      <c r="A255" s="240" t="s">
        <v>749</v>
      </c>
      <c r="B255" s="282" t="s">
        <v>729</v>
      </c>
      <c r="F255" s="263">
        <f>IF($C$249=0,"",IF(C255="[for completion]","",C255/$C$249))</f>
        <v>0</v>
      </c>
      <c r="G255" s="263">
        <f>IF($D$249=0,"",IF(D255="[for completion]","",D255/$D$249))</f>
        <v>0</v>
      </c>
    </row>
    <row r="256" spans="1:7" ht="15" outlineLevel="1">
      <c r="A256" s="240" t="s">
        <v>750</v>
      </c>
      <c r="B256" s="282"/>
      <c r="F256" s="263"/>
      <c r="G256" s="263"/>
    </row>
    <row r="257" spans="1:7" ht="15" outlineLevel="1">
      <c r="A257" s="240" t="s">
        <v>751</v>
      </c>
      <c r="B257" s="282"/>
      <c r="F257" s="263"/>
      <c r="G257" s="263"/>
    </row>
    <row r="258" spans="1:7" ht="15" outlineLevel="1">
      <c r="A258" s="240" t="s">
        <v>752</v>
      </c>
      <c r="B258" s="282"/>
      <c r="F258" s="263"/>
      <c r="G258" s="263"/>
    </row>
    <row r="259" spans="1:7" ht="15" customHeight="1">
      <c r="A259" s="285"/>
      <c r="B259" s="286" t="s">
        <v>753</v>
      </c>
      <c r="C259" s="285" t="s">
        <v>483</v>
      </c>
      <c r="D259" s="285"/>
      <c r="E259" s="295"/>
      <c r="F259" s="285"/>
      <c r="G259" s="285"/>
    </row>
    <row r="260" spans="1:7" ht="15">
      <c r="A260" s="240" t="s">
        <v>754</v>
      </c>
      <c r="B260" s="240" t="s">
        <v>1961</v>
      </c>
      <c r="C260" s="287">
        <v>0</v>
      </c>
      <c r="E260" s="287"/>
      <c r="F260" s="287"/>
      <c r="G260" s="287"/>
    </row>
    <row r="261" spans="1:6" ht="15">
      <c r="A261" s="240" t="s">
        <v>755</v>
      </c>
      <c r="B261" s="240" t="s">
        <v>756</v>
      </c>
      <c r="C261" s="287">
        <v>0</v>
      </c>
      <c r="E261" s="287"/>
      <c r="F261" s="287"/>
    </row>
    <row r="262" spans="1:6" ht="15">
      <c r="A262" s="240" t="s">
        <v>757</v>
      </c>
      <c r="B262" s="240" t="s">
        <v>758</v>
      </c>
      <c r="C262" s="287">
        <v>0</v>
      </c>
      <c r="E262" s="287"/>
      <c r="F262" s="287"/>
    </row>
    <row r="263" spans="1:14" ht="15">
      <c r="A263" s="240" t="s">
        <v>759</v>
      </c>
      <c r="B263" s="283" t="s">
        <v>760</v>
      </c>
      <c r="C263" s="287">
        <v>0</v>
      </c>
      <c r="D263" s="290"/>
      <c r="E263" s="290"/>
      <c r="F263" s="291"/>
      <c r="G263" s="291"/>
      <c r="H263" s="280"/>
      <c r="I263" s="240"/>
      <c r="J263" s="240"/>
      <c r="K263" s="240"/>
      <c r="L263" s="280"/>
      <c r="M263" s="280"/>
      <c r="N263" s="280"/>
    </row>
    <row r="264" spans="1:6" ht="15">
      <c r="A264" s="240" t="s">
        <v>761</v>
      </c>
      <c r="B264" s="240" t="s">
        <v>62</v>
      </c>
      <c r="C264" s="287">
        <v>1</v>
      </c>
      <c r="E264" s="287"/>
      <c r="F264" s="287"/>
    </row>
    <row r="265" spans="1:6" ht="15" outlineLevel="1">
      <c r="A265" s="240" t="s">
        <v>762</v>
      </c>
      <c r="B265" s="282" t="s">
        <v>763</v>
      </c>
      <c r="C265" s="287"/>
      <c r="E265" s="287"/>
      <c r="F265" s="287"/>
    </row>
    <row r="266" spans="1:6" ht="15" outlineLevel="1">
      <c r="A266" s="240" t="s">
        <v>764</v>
      </c>
      <c r="B266" s="282" t="s">
        <v>765</v>
      </c>
      <c r="C266" s="296"/>
      <c r="E266" s="287"/>
      <c r="F266" s="287"/>
    </row>
    <row r="267" spans="1:6" ht="15" outlineLevel="1">
      <c r="A267" s="240" t="s">
        <v>766</v>
      </c>
      <c r="B267" s="282" t="s">
        <v>767</v>
      </c>
      <c r="C267" s="287"/>
      <c r="E267" s="287"/>
      <c r="F267" s="287"/>
    </row>
    <row r="268" spans="1:6" ht="15" outlineLevel="1">
      <c r="A268" s="240" t="s">
        <v>768</v>
      </c>
      <c r="B268" s="282" t="s">
        <v>769</v>
      </c>
      <c r="C268" s="287"/>
      <c r="E268" s="287"/>
      <c r="F268" s="287"/>
    </row>
    <row r="269" spans="1:6" ht="15" outlineLevel="1">
      <c r="A269" s="240" t="s">
        <v>770</v>
      </c>
      <c r="B269" s="282" t="s">
        <v>771</v>
      </c>
      <c r="C269" s="287"/>
      <c r="E269" s="287"/>
      <c r="F269" s="287"/>
    </row>
    <row r="270" spans="1:6" ht="15" outlineLevel="1">
      <c r="A270" s="240" t="s">
        <v>772</v>
      </c>
      <c r="B270" s="282" t="s">
        <v>166</v>
      </c>
      <c r="C270" s="287"/>
      <c r="E270" s="287"/>
      <c r="F270" s="287"/>
    </row>
    <row r="271" spans="1:6" ht="15" outlineLevel="1">
      <c r="A271" s="240" t="s">
        <v>773</v>
      </c>
      <c r="B271" s="282" t="s">
        <v>166</v>
      </c>
      <c r="C271" s="287"/>
      <c r="E271" s="287"/>
      <c r="F271" s="287"/>
    </row>
    <row r="272" spans="1:6" ht="15" outlineLevel="1">
      <c r="A272" s="240" t="s">
        <v>774</v>
      </c>
      <c r="B272" s="282" t="s">
        <v>166</v>
      </c>
      <c r="C272" s="287"/>
      <c r="E272" s="287"/>
      <c r="F272" s="287"/>
    </row>
    <row r="273" spans="1:6" ht="15" outlineLevel="1">
      <c r="A273" s="240" t="s">
        <v>775</v>
      </c>
      <c r="B273" s="282" t="s">
        <v>166</v>
      </c>
      <c r="C273" s="287"/>
      <c r="E273" s="287"/>
      <c r="F273" s="287"/>
    </row>
    <row r="274" spans="1:6" ht="15" outlineLevel="1">
      <c r="A274" s="240" t="s">
        <v>776</v>
      </c>
      <c r="B274" s="282" t="s">
        <v>166</v>
      </c>
      <c r="C274" s="287"/>
      <c r="E274" s="287"/>
      <c r="F274" s="287"/>
    </row>
    <row r="275" spans="1:6" ht="15" outlineLevel="1">
      <c r="A275" s="240" t="s">
        <v>777</v>
      </c>
      <c r="B275" s="282" t="s">
        <v>166</v>
      </c>
      <c r="C275" s="287"/>
      <c r="E275" s="287"/>
      <c r="F275" s="287"/>
    </row>
    <row r="276" spans="1:7" ht="15" customHeight="1">
      <c r="A276" s="285"/>
      <c r="B276" s="286" t="s">
        <v>778</v>
      </c>
      <c r="C276" s="285" t="s">
        <v>483</v>
      </c>
      <c r="D276" s="285"/>
      <c r="E276" s="295"/>
      <c r="F276" s="285"/>
      <c r="G276" s="284"/>
    </row>
    <row r="277" spans="1:6" ht="15">
      <c r="A277" s="240" t="s">
        <v>779</v>
      </c>
      <c r="B277" s="240" t="s">
        <v>780</v>
      </c>
      <c r="C277" s="287">
        <v>1</v>
      </c>
      <c r="E277" s="280"/>
      <c r="F277" s="280"/>
    </row>
    <row r="278" spans="1:6" ht="15">
      <c r="A278" s="240" t="s">
        <v>781</v>
      </c>
      <c r="B278" s="240" t="s">
        <v>782</v>
      </c>
      <c r="C278" s="287">
        <v>0</v>
      </c>
      <c r="E278" s="280"/>
      <c r="F278" s="280"/>
    </row>
    <row r="279" spans="1:6" ht="15">
      <c r="A279" s="240" t="s">
        <v>783</v>
      </c>
      <c r="B279" s="240" t="s">
        <v>62</v>
      </c>
      <c r="C279" s="287">
        <v>0</v>
      </c>
      <c r="E279" s="280"/>
      <c r="F279" s="280"/>
    </row>
    <row r="280" spans="1:6" ht="15" outlineLevel="1">
      <c r="A280" s="240" t="s">
        <v>784</v>
      </c>
      <c r="C280" s="281"/>
      <c r="E280" s="280"/>
      <c r="F280" s="280"/>
    </row>
    <row r="281" spans="1:6" ht="15" outlineLevel="1">
      <c r="A281" s="240" t="s">
        <v>785</v>
      </c>
      <c r="C281" s="281"/>
      <c r="E281" s="280"/>
      <c r="F281" s="280"/>
    </row>
    <row r="282" spans="1:6" ht="15" outlineLevel="1">
      <c r="A282" s="240" t="s">
        <v>786</v>
      </c>
      <c r="C282" s="281"/>
      <c r="E282" s="280"/>
      <c r="F282" s="280"/>
    </row>
    <row r="283" spans="1:6" ht="15" outlineLevel="1">
      <c r="A283" s="240" t="s">
        <v>787</v>
      </c>
      <c r="C283" s="281"/>
      <c r="E283" s="280"/>
      <c r="F283" s="280"/>
    </row>
    <row r="284" spans="1:6" ht="15" outlineLevel="1">
      <c r="A284" s="240" t="s">
        <v>788</v>
      </c>
      <c r="C284" s="281"/>
      <c r="E284" s="280"/>
      <c r="F284" s="280"/>
    </row>
    <row r="285" spans="1:6" ht="15" outlineLevel="1">
      <c r="A285" s="240" t="s">
        <v>789</v>
      </c>
      <c r="C285" s="281"/>
      <c r="E285" s="280"/>
      <c r="F285" s="280"/>
    </row>
    <row r="286" spans="1:7" ht="18.75">
      <c r="A286" s="293"/>
      <c r="B286" s="294" t="s">
        <v>1960</v>
      </c>
      <c r="C286" s="293"/>
      <c r="D286" s="293"/>
      <c r="E286" s="293"/>
      <c r="F286" s="292"/>
      <c r="G286" s="292"/>
    </row>
    <row r="287" spans="1:7" ht="15" customHeight="1">
      <c r="A287" s="285"/>
      <c r="B287" s="286" t="s">
        <v>790</v>
      </c>
      <c r="C287" s="285" t="s">
        <v>663</v>
      </c>
      <c r="D287" s="285" t="s">
        <v>664</v>
      </c>
      <c r="E287" s="285"/>
      <c r="F287" s="285" t="s">
        <v>484</v>
      </c>
      <c r="G287" s="285" t="s">
        <v>665</v>
      </c>
    </row>
    <row r="288" spans="1:7" ht="15">
      <c r="A288" s="240" t="s">
        <v>791</v>
      </c>
      <c r="B288" s="240" t="s">
        <v>667</v>
      </c>
      <c r="D288" s="290"/>
      <c r="E288" s="290"/>
      <c r="F288" s="291"/>
      <c r="G288" s="291"/>
    </row>
    <row r="289" spans="1:7" ht="15">
      <c r="A289" s="290"/>
      <c r="D289" s="290"/>
      <c r="E289" s="290"/>
      <c r="F289" s="291"/>
      <c r="G289" s="291"/>
    </row>
    <row r="290" spans="2:7" ht="15">
      <c r="B290" s="240" t="s">
        <v>668</v>
      </c>
      <c r="D290" s="290"/>
      <c r="E290" s="290"/>
      <c r="F290" s="291"/>
      <c r="G290" s="291"/>
    </row>
    <row r="291" spans="1:7" ht="15">
      <c r="A291" s="240" t="s">
        <v>792</v>
      </c>
      <c r="B291" s="283" t="s">
        <v>602</v>
      </c>
      <c r="E291" s="290"/>
      <c r="F291" s="263">
        <f>IF($C$315=0,"",IF(C291="[for completion]","",C291/$C$315))</f>
      </c>
      <c r="G291" s="263">
        <f>IF($D$315=0,"",IF(D291="[for completion]","",D291/$D$315))</f>
      </c>
    </row>
    <row r="292" spans="1:7" ht="15">
      <c r="A292" s="240" t="s">
        <v>793</v>
      </c>
      <c r="B292" s="283" t="s">
        <v>602</v>
      </c>
      <c r="E292" s="290"/>
      <c r="F292" s="263">
        <f>IF($C$315=0,"",IF(C292="[for completion]","",C292/$C$315))</f>
      </c>
      <c r="G292" s="263">
        <f>IF($D$315=0,"",IF(D292="[for completion]","",D292/$D$315))</f>
      </c>
    </row>
    <row r="293" spans="1:7" ht="15">
      <c r="A293" s="240" t="s">
        <v>794</v>
      </c>
      <c r="B293" s="283" t="s">
        <v>602</v>
      </c>
      <c r="E293" s="290"/>
      <c r="F293" s="263">
        <f>IF($C$315=0,"",IF(C293="[for completion]","",C293/$C$315))</f>
      </c>
      <c r="G293" s="263">
        <f>IF($D$315=0,"",IF(D293="[for completion]","",D293/$D$315))</f>
      </c>
    </row>
    <row r="294" spans="1:7" ht="15">
      <c r="A294" s="240" t="s">
        <v>795</v>
      </c>
      <c r="B294" s="283" t="s">
        <v>602</v>
      </c>
      <c r="E294" s="290"/>
      <c r="F294" s="263">
        <f>IF($C$315=0,"",IF(C294="[for completion]","",C294/$C$315))</f>
      </c>
      <c r="G294" s="263">
        <f>IF($D$315=0,"",IF(D294="[for completion]","",D294/$D$315))</f>
      </c>
    </row>
    <row r="295" spans="1:7" ht="15">
      <c r="A295" s="240" t="s">
        <v>796</v>
      </c>
      <c r="B295" s="283" t="s">
        <v>602</v>
      </c>
      <c r="E295" s="290"/>
      <c r="F295" s="263">
        <f>IF($C$315=0,"",IF(C295="[for completion]","",C295/$C$315))</f>
      </c>
      <c r="G295" s="263">
        <f>IF($D$315=0,"",IF(D295="[for completion]","",D295/$D$315))</f>
      </c>
    </row>
    <row r="296" spans="1:7" ht="15">
      <c r="A296" s="240" t="s">
        <v>797</v>
      </c>
      <c r="B296" s="283" t="s">
        <v>602</v>
      </c>
      <c r="E296" s="290"/>
      <c r="F296" s="263">
        <f>IF($C$315=0,"",IF(C296="[for completion]","",C296/$C$315))</f>
      </c>
      <c r="G296" s="263">
        <f>IF($D$315=0,"",IF(D296="[for completion]","",D296/$D$315))</f>
      </c>
    </row>
    <row r="297" spans="1:7" ht="15">
      <c r="A297" s="240" t="s">
        <v>798</v>
      </c>
      <c r="B297" s="283" t="s">
        <v>602</v>
      </c>
      <c r="E297" s="290"/>
      <c r="F297" s="263">
        <f>IF($C$315=0,"",IF(C297="[for completion]","",C297/$C$315))</f>
      </c>
      <c r="G297" s="263">
        <f>IF($D$315=0,"",IF(D297="[for completion]","",D297/$D$315))</f>
      </c>
    </row>
    <row r="298" spans="1:7" ht="15">
      <c r="A298" s="240" t="s">
        <v>799</v>
      </c>
      <c r="B298" s="283" t="s">
        <v>602</v>
      </c>
      <c r="E298" s="290"/>
      <c r="F298" s="263">
        <f>IF($C$315=0,"",IF(C298="[for completion]","",C298/$C$315))</f>
      </c>
      <c r="G298" s="263">
        <f>IF($D$315=0,"",IF(D298="[for completion]","",D298/$D$315))</f>
      </c>
    </row>
    <row r="299" spans="1:7" ht="15">
      <c r="A299" s="240" t="s">
        <v>800</v>
      </c>
      <c r="B299" s="283" t="s">
        <v>602</v>
      </c>
      <c r="E299" s="290"/>
      <c r="F299" s="263">
        <f>IF($C$315=0,"",IF(C299="[for completion]","",C299/$C$315))</f>
      </c>
      <c r="G299" s="263">
        <f>IF($D$315=0,"",IF(D299="[for completion]","",D299/$D$315))</f>
      </c>
    </row>
    <row r="300" spans="1:7" ht="15">
      <c r="A300" s="240" t="s">
        <v>801</v>
      </c>
      <c r="B300" s="283" t="s">
        <v>602</v>
      </c>
      <c r="E300" s="283"/>
      <c r="F300" s="263">
        <f>IF($C$315=0,"",IF(C300="[for completion]","",C300/$C$315))</f>
      </c>
      <c r="G300" s="263">
        <f>IF($D$315=0,"",IF(D300="[for completion]","",D300/$D$315))</f>
      </c>
    </row>
    <row r="301" spans="1:7" ht="15">
      <c r="A301" s="240" t="s">
        <v>802</v>
      </c>
      <c r="B301" s="283" t="s">
        <v>602</v>
      </c>
      <c r="E301" s="283"/>
      <c r="F301" s="263">
        <f>IF($C$315=0,"",IF(C301="[for completion]","",C301/$C$315))</f>
      </c>
      <c r="G301" s="263">
        <f>IF($D$315=0,"",IF(D301="[for completion]","",D301/$D$315))</f>
      </c>
    </row>
    <row r="302" spans="1:7" ht="15">
      <c r="A302" s="240" t="s">
        <v>803</v>
      </c>
      <c r="B302" s="283" t="s">
        <v>602</v>
      </c>
      <c r="E302" s="283"/>
      <c r="F302" s="263">
        <f>IF($C$315=0,"",IF(C302="[for completion]","",C302/$C$315))</f>
      </c>
      <c r="G302" s="263">
        <f>IF($D$315=0,"",IF(D302="[for completion]","",D302/$D$315))</f>
      </c>
    </row>
    <row r="303" spans="1:7" ht="15">
      <c r="A303" s="240" t="s">
        <v>804</v>
      </c>
      <c r="B303" s="283" t="s">
        <v>602</v>
      </c>
      <c r="E303" s="283"/>
      <c r="F303" s="263">
        <f>IF($C$315=0,"",IF(C303="[for completion]","",C303/$C$315))</f>
      </c>
      <c r="G303" s="263">
        <f>IF($D$315=0,"",IF(D303="[for completion]","",D303/$D$315))</f>
      </c>
    </row>
    <row r="304" spans="1:7" ht="15">
      <c r="A304" s="240" t="s">
        <v>805</v>
      </c>
      <c r="B304" s="283" t="s">
        <v>602</v>
      </c>
      <c r="E304" s="283"/>
      <c r="F304" s="263">
        <f>IF($C$315=0,"",IF(C304="[for completion]","",C304/$C$315))</f>
      </c>
      <c r="G304" s="263">
        <f>IF($D$315=0,"",IF(D304="[for completion]","",D304/$D$315))</f>
      </c>
    </row>
    <row r="305" spans="1:7" ht="15">
      <c r="A305" s="240" t="s">
        <v>806</v>
      </c>
      <c r="B305" s="283" t="s">
        <v>602</v>
      </c>
      <c r="E305" s="283"/>
      <c r="F305" s="263">
        <f>IF($C$315=0,"",IF(C305="[for completion]","",C305/$C$315))</f>
      </c>
      <c r="G305" s="263">
        <f>IF($D$315=0,"",IF(D305="[for completion]","",D305/$D$315))</f>
      </c>
    </row>
    <row r="306" spans="1:7" ht="15">
      <c r="A306" s="240" t="s">
        <v>807</v>
      </c>
      <c r="B306" s="283" t="s">
        <v>602</v>
      </c>
      <c r="F306" s="263">
        <f>IF($C$315=0,"",IF(C306="[for completion]","",C306/$C$315))</f>
      </c>
      <c r="G306" s="263">
        <f>IF($D$315=0,"",IF(D306="[for completion]","",D306/$D$315))</f>
      </c>
    </row>
    <row r="307" spans="1:7" ht="15">
      <c r="A307" s="240" t="s">
        <v>808</v>
      </c>
      <c r="B307" s="283" t="s">
        <v>602</v>
      </c>
      <c r="E307" s="287"/>
      <c r="F307" s="263">
        <f>IF($C$315=0,"",IF(C307="[for completion]","",C307/$C$315))</f>
      </c>
      <c r="G307" s="263">
        <f>IF($D$315=0,"",IF(D307="[for completion]","",D307/$D$315))</f>
      </c>
    </row>
    <row r="308" spans="1:7" ht="15">
      <c r="A308" s="240" t="s">
        <v>809</v>
      </c>
      <c r="B308" s="283" t="s">
        <v>602</v>
      </c>
      <c r="E308" s="287"/>
      <c r="F308" s="263">
        <f>IF($C$315=0,"",IF(C308="[for completion]","",C308/$C$315))</f>
      </c>
      <c r="G308" s="263">
        <f>IF($D$315=0,"",IF(D308="[for completion]","",D308/$D$315))</f>
      </c>
    </row>
    <row r="309" spans="1:7" ht="15">
      <c r="A309" s="240" t="s">
        <v>810</v>
      </c>
      <c r="B309" s="283" t="s">
        <v>602</v>
      </c>
      <c r="E309" s="287"/>
      <c r="F309" s="263">
        <f>IF($C$315=0,"",IF(C309="[for completion]","",C309/$C$315))</f>
      </c>
      <c r="G309" s="263">
        <f>IF($D$315=0,"",IF(D309="[for completion]","",D309/$D$315))</f>
      </c>
    </row>
    <row r="310" spans="1:7" ht="15">
      <c r="A310" s="240" t="s">
        <v>811</v>
      </c>
      <c r="B310" s="283" t="s">
        <v>602</v>
      </c>
      <c r="E310" s="287"/>
      <c r="F310" s="263">
        <f>IF($C$315=0,"",IF(C310="[for completion]","",C310/$C$315))</f>
      </c>
      <c r="G310" s="263">
        <f>IF($D$315=0,"",IF(D310="[for completion]","",D310/$D$315))</f>
      </c>
    </row>
    <row r="311" spans="1:7" ht="15">
      <c r="A311" s="240" t="s">
        <v>1959</v>
      </c>
      <c r="B311" s="283" t="s">
        <v>602</v>
      </c>
      <c r="E311" s="287"/>
      <c r="F311" s="263">
        <f>IF($C$315=0,"",IF(C311="[for completion]","",C311/$C$315))</f>
      </c>
      <c r="G311" s="263">
        <f>IF($D$315=0,"",IF(D311="[for completion]","",D311/$D$315))</f>
      </c>
    </row>
    <row r="312" spans="1:7" ht="15">
      <c r="A312" s="240" t="s">
        <v>812</v>
      </c>
      <c r="B312" s="283" t="s">
        <v>602</v>
      </c>
      <c r="E312" s="287"/>
      <c r="F312" s="263">
        <f>IF($C$315=0,"",IF(C312="[for completion]","",C312/$C$315))</f>
      </c>
      <c r="G312" s="263">
        <f>IF($D$315=0,"",IF(D312="[for completion]","",D312/$D$315))</f>
      </c>
    </row>
    <row r="313" spans="1:7" ht="15">
      <c r="A313" s="240" t="s">
        <v>813</v>
      </c>
      <c r="B313" s="283" t="s">
        <v>602</v>
      </c>
      <c r="E313" s="287"/>
      <c r="F313" s="263">
        <f>IF($C$315=0,"",IF(C313="[for completion]","",C313/$C$315))</f>
      </c>
      <c r="G313" s="263">
        <f>IF($D$315=0,"",IF(D313="[for completion]","",D313/$D$315))</f>
      </c>
    </row>
    <row r="314" spans="1:7" ht="15">
      <c r="A314" s="240" t="s">
        <v>814</v>
      </c>
      <c r="B314" s="283" t="s">
        <v>602</v>
      </c>
      <c r="E314" s="287"/>
      <c r="F314" s="263">
        <f>IF($C$315=0,"",IF(C314="[for completion]","",C314/$C$315))</f>
      </c>
      <c r="G314" s="263">
        <f>IF($D$315=0,"",IF(D314="[for completion]","",D314/$D$315))</f>
      </c>
    </row>
    <row r="315" spans="1:7" ht="15">
      <c r="A315" s="240" t="s">
        <v>815</v>
      </c>
      <c r="B315" s="288" t="s">
        <v>64</v>
      </c>
      <c r="C315" s="283">
        <f>SUM(C291:C314)</f>
        <v>0</v>
      </c>
      <c r="D315" s="283">
        <f>SUM(D291:D314)</f>
        <v>0</v>
      </c>
      <c r="E315" s="287"/>
      <c r="F315" s="289">
        <f>SUM(F291:F314)</f>
        <v>0</v>
      </c>
      <c r="G315" s="289">
        <f>SUM(G291:G314)</f>
        <v>0</v>
      </c>
    </row>
    <row r="316" spans="1:7" ht="15" customHeight="1">
      <c r="A316" s="285"/>
      <c r="B316" s="286" t="s">
        <v>1958</v>
      </c>
      <c r="C316" s="285" t="s">
        <v>663</v>
      </c>
      <c r="D316" s="285" t="s">
        <v>664</v>
      </c>
      <c r="E316" s="285"/>
      <c r="F316" s="285" t="s">
        <v>484</v>
      </c>
      <c r="G316" s="285" t="s">
        <v>665</v>
      </c>
    </row>
    <row r="317" spans="1:7" ht="15">
      <c r="A317" s="240" t="s">
        <v>816</v>
      </c>
      <c r="B317" s="240" t="s">
        <v>699</v>
      </c>
      <c r="C317" s="281"/>
      <c r="G317" s="240"/>
    </row>
    <row r="318" ht="15">
      <c r="G318" s="240"/>
    </row>
    <row r="319" spans="2:7" ht="15">
      <c r="B319" s="283" t="s">
        <v>700</v>
      </c>
      <c r="G319" s="240"/>
    </row>
    <row r="320" spans="1:7" ht="15">
      <c r="A320" s="240" t="s">
        <v>817</v>
      </c>
      <c r="B320" s="240" t="s">
        <v>702</v>
      </c>
      <c r="F320" s="263">
        <f>IF($C$328=0,"",IF(C320="[for completion]","",C320/$C$328))</f>
      </c>
      <c r="G320" s="263">
        <f>IF($D$328=0,"",IF(D320="[for completion]","",D320/$D$328))</f>
      </c>
    </row>
    <row r="321" spans="1:7" ht="15">
      <c r="A321" s="240" t="s">
        <v>818</v>
      </c>
      <c r="B321" s="240" t="s">
        <v>704</v>
      </c>
      <c r="F321" s="263">
        <f>IF($C$328=0,"",IF(C321="[for completion]","",C321/$C$328))</f>
      </c>
      <c r="G321" s="263">
        <f>IF($D$328=0,"",IF(D321="[for completion]","",D321/$D$328))</f>
      </c>
    </row>
    <row r="322" spans="1:7" ht="15">
      <c r="A322" s="240" t="s">
        <v>819</v>
      </c>
      <c r="B322" s="240" t="s">
        <v>706</v>
      </c>
      <c r="F322" s="263">
        <f>IF($C$328=0,"",IF(C322="[for completion]","",C322/$C$328))</f>
      </c>
      <c r="G322" s="263">
        <f>IF($D$328=0,"",IF(D322="[for completion]","",D322/$D$328))</f>
      </c>
    </row>
    <row r="323" spans="1:7" ht="15">
      <c r="A323" s="240" t="s">
        <v>820</v>
      </c>
      <c r="B323" s="240" t="s">
        <v>708</v>
      </c>
      <c r="F323" s="263">
        <f>IF($C$328=0,"",IF(C323="[for completion]","",C323/$C$328))</f>
      </c>
      <c r="G323" s="263">
        <f>IF($D$328=0,"",IF(D323="[for completion]","",D323/$D$328))</f>
      </c>
    </row>
    <row r="324" spans="1:7" ht="15">
      <c r="A324" s="240" t="s">
        <v>821</v>
      </c>
      <c r="B324" s="240" t="s">
        <v>710</v>
      </c>
      <c r="F324" s="263">
        <f>IF($C$328=0,"",IF(C324="[for completion]","",C324/$C$328))</f>
      </c>
      <c r="G324" s="263">
        <f>IF($D$328=0,"",IF(D324="[for completion]","",D324/$D$328))</f>
      </c>
    </row>
    <row r="325" spans="1:7" ht="15">
      <c r="A325" s="240" t="s">
        <v>822</v>
      </c>
      <c r="B325" s="240" t="s">
        <v>712</v>
      </c>
      <c r="F325" s="263">
        <f>IF($C$328=0,"",IF(C325="[for completion]","",C325/$C$328))</f>
      </c>
      <c r="G325" s="263">
        <f>IF($D$328=0,"",IF(D325="[for completion]","",D325/$D$328))</f>
      </c>
    </row>
    <row r="326" spans="1:7" ht="15">
      <c r="A326" s="240" t="s">
        <v>823</v>
      </c>
      <c r="B326" s="240" t="s">
        <v>714</v>
      </c>
      <c r="F326" s="263">
        <f>IF($C$328=0,"",IF(C326="[for completion]","",C326/$C$328))</f>
      </c>
      <c r="G326" s="263">
        <f>IF($D$328=0,"",IF(D326="[for completion]","",D326/$D$328))</f>
      </c>
    </row>
    <row r="327" spans="1:7" ht="15">
      <c r="A327" s="240" t="s">
        <v>824</v>
      </c>
      <c r="B327" s="240" t="s">
        <v>716</v>
      </c>
      <c r="F327" s="263">
        <f>IF($C$328=0,"",IF(C327="[for completion]","",C327/$C$328))</f>
      </c>
      <c r="G327" s="263">
        <f>IF($D$328=0,"",IF(D327="[for completion]","",D327/$D$328))</f>
      </c>
    </row>
    <row r="328" spans="1:7" ht="15">
      <c r="A328" s="240" t="s">
        <v>825</v>
      </c>
      <c r="B328" s="288" t="s">
        <v>64</v>
      </c>
      <c r="C328" s="240">
        <f>SUM(C320:C327)</f>
        <v>0</v>
      </c>
      <c r="D328" s="240">
        <f>SUM(D320:D327)</f>
        <v>0</v>
      </c>
      <c r="F328" s="287">
        <f>SUM(F320:F327)</f>
        <v>0</v>
      </c>
      <c r="G328" s="287">
        <f>SUM(G320:G327)</f>
        <v>0</v>
      </c>
    </row>
    <row r="329" spans="1:7" ht="15" outlineLevel="1">
      <c r="A329" s="240" t="s">
        <v>826</v>
      </c>
      <c r="B329" s="282" t="s">
        <v>719</v>
      </c>
      <c r="F329" s="263">
        <f>IF($C$328=0,"",IF(C329="[for completion]","",C329/$C$328))</f>
      </c>
      <c r="G329" s="263">
        <f>IF($D$328=0,"",IF(D329="[for completion]","",D329/$D$328))</f>
      </c>
    </row>
    <row r="330" spans="1:7" ht="15" outlineLevel="1">
      <c r="A330" s="240" t="s">
        <v>827</v>
      </c>
      <c r="B330" s="282" t="s">
        <v>721</v>
      </c>
      <c r="F330" s="263">
        <f>IF($C$328=0,"",IF(C330="[for completion]","",C330/$C$328))</f>
      </c>
      <c r="G330" s="263">
        <f>IF($D$328=0,"",IF(D330="[for completion]","",D330/$D$328))</f>
      </c>
    </row>
    <row r="331" spans="1:7" ht="15" outlineLevel="1">
      <c r="A331" s="240" t="s">
        <v>828</v>
      </c>
      <c r="B331" s="282" t="s">
        <v>723</v>
      </c>
      <c r="F331" s="263">
        <f>IF($C$328=0,"",IF(C331="[for completion]","",C331/$C$328))</f>
      </c>
      <c r="G331" s="263">
        <f>IF($D$328=0,"",IF(D331="[for completion]","",D331/$D$328))</f>
      </c>
    </row>
    <row r="332" spans="1:7" ht="15" outlineLevel="1">
      <c r="A332" s="240" t="s">
        <v>829</v>
      </c>
      <c r="B332" s="282" t="s">
        <v>725</v>
      </c>
      <c r="F332" s="263">
        <f>IF($C$328=0,"",IF(C332="[for completion]","",C332/$C$328))</f>
      </c>
      <c r="G332" s="263">
        <f>IF($D$328=0,"",IF(D332="[for completion]","",D332/$D$328))</f>
      </c>
    </row>
    <row r="333" spans="1:7" ht="15" outlineLevel="1">
      <c r="A333" s="240" t="s">
        <v>830</v>
      </c>
      <c r="B333" s="282" t="s">
        <v>727</v>
      </c>
      <c r="F333" s="263">
        <f>IF($C$328=0,"",IF(C333="[for completion]","",C333/$C$328))</f>
      </c>
      <c r="G333" s="263">
        <f>IF($D$328=0,"",IF(D333="[for completion]","",D333/$D$328))</f>
      </c>
    </row>
    <row r="334" spans="1:7" ht="15" outlineLevel="1">
      <c r="A334" s="240" t="s">
        <v>831</v>
      </c>
      <c r="B334" s="282" t="s">
        <v>729</v>
      </c>
      <c r="F334" s="263">
        <f>IF($C$328=0,"",IF(C334="[for completion]","",C334/$C$328))</f>
      </c>
      <c r="G334" s="263">
        <f>IF($D$328=0,"",IF(D334="[for completion]","",D334/$D$328))</f>
      </c>
    </row>
    <row r="335" spans="1:7" ht="15" outlineLevel="1">
      <c r="A335" s="240" t="s">
        <v>832</v>
      </c>
      <c r="B335" s="282"/>
      <c r="F335" s="263"/>
      <c r="G335" s="263"/>
    </row>
    <row r="336" spans="1:7" ht="15" outlineLevel="1">
      <c r="A336" s="240" t="s">
        <v>833</v>
      </c>
      <c r="B336" s="282"/>
      <c r="F336" s="263"/>
      <c r="G336" s="263"/>
    </row>
    <row r="337" spans="1:7" ht="15" outlineLevel="1">
      <c r="A337" s="240" t="s">
        <v>834</v>
      </c>
      <c r="B337" s="282"/>
      <c r="F337" s="287"/>
      <c r="G337" s="287"/>
    </row>
    <row r="338" spans="1:7" ht="15" customHeight="1">
      <c r="A338" s="285"/>
      <c r="B338" s="286" t="s">
        <v>1957</v>
      </c>
      <c r="C338" s="285" t="s">
        <v>663</v>
      </c>
      <c r="D338" s="285" t="s">
        <v>664</v>
      </c>
      <c r="E338" s="285"/>
      <c r="F338" s="285" t="s">
        <v>484</v>
      </c>
      <c r="G338" s="285" t="s">
        <v>665</v>
      </c>
    </row>
    <row r="339" spans="1:7" ht="15">
      <c r="A339" s="240" t="s">
        <v>1956</v>
      </c>
      <c r="B339" s="240" t="s">
        <v>699</v>
      </c>
      <c r="C339" s="281" t="s">
        <v>1910</v>
      </c>
      <c r="G339" s="240"/>
    </row>
    <row r="340" ht="15">
      <c r="G340" s="240"/>
    </row>
    <row r="341" spans="2:7" ht="15">
      <c r="B341" s="283" t="s">
        <v>700</v>
      </c>
      <c r="G341" s="240"/>
    </row>
    <row r="342" spans="1:7" ht="15">
      <c r="A342" s="240" t="s">
        <v>1955</v>
      </c>
      <c r="B342" s="240" t="s">
        <v>702</v>
      </c>
      <c r="F342" s="263">
        <f>IF($C$350=0,"",IF(C342="[Mark as ND1 if not relevant]","",C342/$C$350))</f>
      </c>
      <c r="G342" s="263">
        <f>IF($D$350=0,"",IF(D342="[Mark as ND1 if not relevant]","",D342/$D$350))</f>
      </c>
    </row>
    <row r="343" spans="1:7" ht="15">
      <c r="A343" s="240" t="s">
        <v>1954</v>
      </c>
      <c r="B343" s="240" t="s">
        <v>704</v>
      </c>
      <c r="F343" s="263">
        <f>IF($C$350=0,"",IF(C343="[Mark as ND1 if not relevant]","",C343/$C$350))</f>
      </c>
      <c r="G343" s="263">
        <f>IF($D$350=0,"",IF(D343="[Mark as ND1 if not relevant]","",D343/$D$350))</f>
      </c>
    </row>
    <row r="344" spans="1:7" ht="15">
      <c r="A344" s="240" t="s">
        <v>1953</v>
      </c>
      <c r="B344" s="240" t="s">
        <v>706</v>
      </c>
      <c r="F344" s="263">
        <f>IF($C$350=0,"",IF(C344="[Mark as ND1 if not relevant]","",C344/$C$350))</f>
      </c>
      <c r="G344" s="263">
        <f>IF($D$350=0,"",IF(D344="[Mark as ND1 if not relevant]","",D344/$D$350))</f>
      </c>
    </row>
    <row r="345" spans="1:7" ht="15">
      <c r="A345" s="240" t="s">
        <v>1952</v>
      </c>
      <c r="B345" s="240" t="s">
        <v>708</v>
      </c>
      <c r="F345" s="263">
        <f>IF($C$350=0,"",IF(C345="[Mark as ND1 if not relevant]","",C345/$C$350))</f>
      </c>
      <c r="G345" s="263">
        <f>IF($D$350=0,"",IF(D345="[Mark as ND1 if not relevant]","",D345/$D$350))</f>
      </c>
    </row>
    <row r="346" spans="1:7" ht="15">
      <c r="A346" s="240" t="s">
        <v>1951</v>
      </c>
      <c r="B346" s="240" t="s">
        <v>710</v>
      </c>
      <c r="F346" s="263">
        <f>IF($C$350=0,"",IF(C346="[Mark as ND1 if not relevant]","",C346/$C$350))</f>
      </c>
      <c r="G346" s="263">
        <f>IF($D$350=0,"",IF(D346="[Mark as ND1 if not relevant]","",D346/$D$350))</f>
      </c>
    </row>
    <row r="347" spans="1:7" ht="15">
      <c r="A347" s="240" t="s">
        <v>1950</v>
      </c>
      <c r="B347" s="240" t="s">
        <v>712</v>
      </c>
      <c r="F347" s="263">
        <f>IF($C$350=0,"",IF(C347="[Mark as ND1 if not relevant]","",C347/$C$350))</f>
      </c>
      <c r="G347" s="263">
        <f>IF($D$350=0,"",IF(D347="[Mark as ND1 if not relevant]","",D347/$D$350))</f>
      </c>
    </row>
    <row r="348" spans="1:7" ht="15">
      <c r="A348" s="240" t="s">
        <v>1949</v>
      </c>
      <c r="B348" s="240" t="s">
        <v>714</v>
      </c>
      <c r="F348" s="263">
        <f>IF($C$350=0,"",IF(C348="[Mark as ND1 if not relevant]","",C348/$C$350))</f>
      </c>
      <c r="G348" s="263">
        <f>IF($D$350=0,"",IF(D348="[Mark as ND1 if not relevant]","",D348/$D$350))</f>
      </c>
    </row>
    <row r="349" spans="1:7" ht="15">
      <c r="A349" s="240" t="s">
        <v>1948</v>
      </c>
      <c r="B349" s="240" t="s">
        <v>716</v>
      </c>
      <c r="F349" s="263">
        <f>IF($C$350=0,"",IF(C349="[Mark as ND1 if not relevant]","",C349/$C$350))</f>
      </c>
      <c r="G349" s="263">
        <f>IF($D$350=0,"",IF(D349="[Mark as ND1 if not relevant]","",D349/$D$350))</f>
      </c>
    </row>
    <row r="350" spans="1:7" ht="15">
      <c r="A350" s="240" t="s">
        <v>1947</v>
      </c>
      <c r="B350" s="288" t="s">
        <v>64</v>
      </c>
      <c r="C350" s="240">
        <f>SUM(C342:C349)</f>
        <v>0</v>
      </c>
      <c r="D350" s="240">
        <f>SUM(D342:D349)</f>
        <v>0</v>
      </c>
      <c r="F350" s="287">
        <f>SUM(F342:F349)</f>
        <v>0</v>
      </c>
      <c r="G350" s="287">
        <f>SUM(G342:G349)</f>
        <v>0</v>
      </c>
    </row>
    <row r="351" spans="1:7" ht="15" outlineLevel="1">
      <c r="A351" s="240" t="s">
        <v>1946</v>
      </c>
      <c r="B351" s="282" t="s">
        <v>719</v>
      </c>
      <c r="F351" s="263">
        <f>IF($C$350=0,"",IF(C351="[for completion]","",C351/$C$350))</f>
      </c>
      <c r="G351" s="263">
        <f>IF($D$350=0,"",IF(D351="[for completion]","",D351/$D$350))</f>
      </c>
    </row>
    <row r="352" spans="1:7" ht="15" outlineLevel="1">
      <c r="A352" s="240" t="s">
        <v>1945</v>
      </c>
      <c r="B352" s="282" t="s">
        <v>721</v>
      </c>
      <c r="F352" s="263">
        <f>IF($C$350=0,"",IF(C352="[for completion]","",C352/$C$350))</f>
      </c>
      <c r="G352" s="263">
        <f>IF($D$350=0,"",IF(D352="[for completion]","",D352/$D$350))</f>
      </c>
    </row>
    <row r="353" spans="1:7" ht="15" outlineLevel="1">
      <c r="A353" s="240" t="s">
        <v>1944</v>
      </c>
      <c r="B353" s="282" t="s">
        <v>723</v>
      </c>
      <c r="F353" s="263">
        <f>IF($C$350=0,"",IF(C353="[for completion]","",C353/$C$350))</f>
      </c>
      <c r="G353" s="263">
        <f>IF($D$350=0,"",IF(D353="[for completion]","",D353/$D$350))</f>
      </c>
    </row>
    <row r="354" spans="1:7" ht="15" outlineLevel="1">
      <c r="A354" s="240" t="s">
        <v>1943</v>
      </c>
      <c r="B354" s="282" t="s">
        <v>725</v>
      </c>
      <c r="F354" s="263">
        <f>IF($C$350=0,"",IF(C354="[for completion]","",C354/$C$350))</f>
      </c>
      <c r="G354" s="263">
        <f>IF($D$350=0,"",IF(D354="[for completion]","",D354/$D$350))</f>
      </c>
    </row>
    <row r="355" spans="1:7" ht="15" outlineLevel="1">
      <c r="A355" s="240" t="s">
        <v>1942</v>
      </c>
      <c r="B355" s="282" t="s">
        <v>727</v>
      </c>
      <c r="F355" s="263">
        <f>IF($C$350=0,"",IF(C355="[for completion]","",C355/$C$350))</f>
      </c>
      <c r="G355" s="263">
        <f>IF($D$350=0,"",IF(D355="[for completion]","",D355/$D$350))</f>
      </c>
    </row>
    <row r="356" spans="1:7" ht="15" outlineLevel="1">
      <c r="A356" s="240" t="s">
        <v>1941</v>
      </c>
      <c r="B356" s="282" t="s">
        <v>729</v>
      </c>
      <c r="F356" s="263">
        <f>IF($C$350=0,"",IF(C356="[for completion]","",C356/$C$350))</f>
      </c>
      <c r="G356" s="263">
        <f>IF($D$350=0,"",IF(D356="[for completion]","",D356/$D$350))</f>
      </c>
    </row>
    <row r="357" spans="1:7" ht="15" outlineLevel="1">
      <c r="A357" s="240" t="s">
        <v>1940</v>
      </c>
      <c r="B357" s="282"/>
      <c r="F357" s="263"/>
      <c r="G357" s="263"/>
    </row>
    <row r="358" spans="1:7" ht="15" outlineLevel="1">
      <c r="A358" s="240" t="s">
        <v>1939</v>
      </c>
      <c r="B358" s="282"/>
      <c r="F358" s="263"/>
      <c r="G358" s="263"/>
    </row>
    <row r="359" spans="1:7" ht="15" outlineLevel="1">
      <c r="A359" s="240" t="s">
        <v>1938</v>
      </c>
      <c r="B359" s="282"/>
      <c r="F359" s="263"/>
      <c r="G359" s="287"/>
    </row>
    <row r="360" spans="1:7" ht="15" customHeight="1">
      <c r="A360" s="285"/>
      <c r="B360" s="286" t="s">
        <v>835</v>
      </c>
      <c r="C360" s="285" t="s">
        <v>836</v>
      </c>
      <c r="D360" s="285"/>
      <c r="E360" s="285"/>
      <c r="F360" s="285"/>
      <c r="G360" s="284"/>
    </row>
    <row r="361" spans="1:7" ht="15">
      <c r="A361" s="240" t="s">
        <v>837</v>
      </c>
      <c r="B361" s="283" t="s">
        <v>838</v>
      </c>
      <c r="C361" s="281"/>
      <c r="G361" s="240"/>
    </row>
    <row r="362" spans="1:7" ht="15">
      <c r="A362" s="240" t="s">
        <v>839</v>
      </c>
      <c r="B362" s="283" t="s">
        <v>840</v>
      </c>
      <c r="C362" s="281"/>
      <c r="G362" s="240"/>
    </row>
    <row r="363" spans="1:7" ht="15">
      <c r="A363" s="240" t="s">
        <v>841</v>
      </c>
      <c r="B363" s="283" t="s">
        <v>842</v>
      </c>
      <c r="C363" s="281"/>
      <c r="G363" s="240"/>
    </row>
    <row r="364" spans="1:7" ht="15">
      <c r="A364" s="240" t="s">
        <v>843</v>
      </c>
      <c r="B364" s="283" t="s">
        <v>844</v>
      </c>
      <c r="C364" s="281"/>
      <c r="G364" s="240"/>
    </row>
    <row r="365" spans="1:7" ht="15">
      <c r="A365" s="240" t="s">
        <v>845</v>
      </c>
      <c r="B365" s="283" t="s">
        <v>846</v>
      </c>
      <c r="C365" s="281"/>
      <c r="G365" s="240"/>
    </row>
    <row r="366" spans="1:7" ht="15">
      <c r="A366" s="240" t="s">
        <v>847</v>
      </c>
      <c r="B366" s="283" t="s">
        <v>848</v>
      </c>
      <c r="C366" s="281"/>
      <c r="G366" s="240"/>
    </row>
    <row r="367" spans="1:7" ht="15">
      <c r="A367" s="240" t="s">
        <v>849</v>
      </c>
      <c r="B367" s="283" t="s">
        <v>850</v>
      </c>
      <c r="C367" s="281"/>
      <c r="G367" s="240"/>
    </row>
    <row r="368" spans="1:7" ht="15">
      <c r="A368" s="240" t="s">
        <v>851</v>
      </c>
      <c r="B368" s="283" t="s">
        <v>852</v>
      </c>
      <c r="C368" s="281"/>
      <c r="G368" s="240"/>
    </row>
    <row r="369" spans="1:7" ht="15">
      <c r="A369" s="240" t="s">
        <v>853</v>
      </c>
      <c r="B369" s="283" t="s">
        <v>854</v>
      </c>
      <c r="C369" s="281"/>
      <c r="G369" s="240"/>
    </row>
    <row r="370" spans="1:7" ht="15">
      <c r="A370" s="240" t="s">
        <v>855</v>
      </c>
      <c r="B370" s="283" t="s">
        <v>62</v>
      </c>
      <c r="C370" s="281"/>
      <c r="G370" s="240"/>
    </row>
    <row r="371" spans="1:7" ht="15" outlineLevel="1">
      <c r="A371" s="240" t="s">
        <v>856</v>
      </c>
      <c r="B371" s="282" t="s">
        <v>857</v>
      </c>
      <c r="C371" s="281"/>
      <c r="G371" s="240"/>
    </row>
    <row r="372" spans="1:7" ht="15" outlineLevel="1">
      <c r="A372" s="240" t="s">
        <v>858</v>
      </c>
      <c r="B372" s="282" t="s">
        <v>166</v>
      </c>
      <c r="C372" s="281"/>
      <c r="G372" s="240"/>
    </row>
    <row r="373" spans="1:7" ht="15" outlineLevel="1">
      <c r="A373" s="240" t="s">
        <v>859</v>
      </c>
      <c r="B373" s="282" t="s">
        <v>166</v>
      </c>
      <c r="C373" s="281"/>
      <c r="G373" s="240"/>
    </row>
    <row r="374" spans="1:7" ht="15" outlineLevel="1">
      <c r="A374" s="240" t="s">
        <v>860</v>
      </c>
      <c r="B374" s="282" t="s">
        <v>166</v>
      </c>
      <c r="C374" s="281"/>
      <c r="G374" s="240"/>
    </row>
    <row r="375" spans="1:7" ht="15" outlineLevel="1">
      <c r="A375" s="240" t="s">
        <v>861</v>
      </c>
      <c r="B375" s="282" t="s">
        <v>166</v>
      </c>
      <c r="C375" s="281"/>
      <c r="G375" s="240"/>
    </row>
    <row r="376" spans="1:7" ht="15" outlineLevel="1">
      <c r="A376" s="240" t="s">
        <v>862</v>
      </c>
      <c r="B376" s="282" t="s">
        <v>166</v>
      </c>
      <c r="C376" s="281"/>
      <c r="G376" s="240"/>
    </row>
    <row r="377" spans="1:7" ht="15" outlineLevel="1">
      <c r="A377" s="240" t="s">
        <v>863</v>
      </c>
      <c r="B377" s="282" t="s">
        <v>166</v>
      </c>
      <c r="C377" s="281"/>
      <c r="G377" s="240"/>
    </row>
    <row r="378" spans="1:7" ht="15" outlineLevel="1">
      <c r="A378" s="240" t="s">
        <v>864</v>
      </c>
      <c r="B378" s="282" t="s">
        <v>166</v>
      </c>
      <c r="C378" s="281"/>
      <c r="G378" s="240"/>
    </row>
    <row r="379" spans="1:7" ht="15" outlineLevel="1">
      <c r="A379" s="240" t="s">
        <v>865</v>
      </c>
      <c r="B379" s="282" t="s">
        <v>166</v>
      </c>
      <c r="C379" s="281"/>
      <c r="G379" s="240"/>
    </row>
    <row r="380" spans="1:7" ht="15" outlineLevel="1">
      <c r="A380" s="240" t="s">
        <v>866</v>
      </c>
      <c r="B380" s="282" t="s">
        <v>166</v>
      </c>
      <c r="C380" s="281"/>
      <c r="G380" s="240"/>
    </row>
    <row r="381" spans="1:7" ht="15" outlineLevel="1">
      <c r="A381" s="240" t="s">
        <v>867</v>
      </c>
      <c r="B381" s="282" t="s">
        <v>166</v>
      </c>
      <c r="C381" s="281"/>
      <c r="G381" s="240"/>
    </row>
    <row r="382" spans="1:3" ht="15" outlineLevel="1">
      <c r="A382" s="240" t="s">
        <v>868</v>
      </c>
      <c r="B382" s="282" t="s">
        <v>166</v>
      </c>
      <c r="C382" s="281"/>
    </row>
    <row r="383" spans="1:3" ht="15" outlineLevel="1">
      <c r="A383" s="240" t="s">
        <v>869</v>
      </c>
      <c r="B383" s="282" t="s">
        <v>166</v>
      </c>
      <c r="C383" s="281"/>
    </row>
    <row r="384" spans="1:3" ht="15" outlineLevel="1">
      <c r="A384" s="240" t="s">
        <v>870</v>
      </c>
      <c r="B384" s="282" t="s">
        <v>166</v>
      </c>
      <c r="C384" s="281"/>
    </row>
    <row r="385" spans="1:3" ht="15" outlineLevel="1">
      <c r="A385" s="240" t="s">
        <v>871</v>
      </c>
      <c r="B385" s="282" t="s">
        <v>166</v>
      </c>
      <c r="C385" s="281"/>
    </row>
    <row r="386" spans="1:3" ht="15" outlineLevel="1">
      <c r="A386" s="240" t="s">
        <v>872</v>
      </c>
      <c r="B386" s="282" t="s">
        <v>166</v>
      </c>
      <c r="C386" s="281"/>
    </row>
    <row r="387" spans="1:3" ht="15" outlineLevel="1">
      <c r="A387" s="240" t="s">
        <v>873</v>
      </c>
      <c r="B387" s="282" t="s">
        <v>166</v>
      </c>
      <c r="C387" s="281"/>
    </row>
    <row r="388" ht="15">
      <c r="C388" s="281"/>
    </row>
    <row r="389" ht="15">
      <c r="C389" s="281"/>
    </row>
    <row r="390" ht="15">
      <c r="C390" s="281"/>
    </row>
    <row r="391" ht="15">
      <c r="C391" s="281"/>
    </row>
    <row r="392" ht="15">
      <c r="C392" s="281"/>
    </row>
    <row r="393" ht="15">
      <c r="C393" s="281"/>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47" r:id="rId2"/>
  <headerFooter>
    <oddHeader>&amp;R&amp;G</oddHeader>
  </headerFooter>
  <rowBreaks count="2" manualBreakCount="2">
    <brk id="258" max="6" man="1"/>
    <brk id="328"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zoomScale="80" zoomScaleNormal="80" zoomScalePageLayoutView="0" workbookViewId="0" topLeftCell="A1">
      <selection activeCell="A1" sqref="A1"/>
    </sheetView>
  </sheetViews>
  <sheetFormatPr defaultColWidth="11.421875" defaultRowHeight="12.75" outlineLevelRow="1"/>
  <cols>
    <col min="1" max="1" width="16.28125" style="185" customWidth="1"/>
    <col min="2" max="2" width="89.8515625" style="214" bestFit="1" customWidth="1"/>
    <col min="3" max="3" width="134.7109375" style="170" customWidth="1"/>
    <col min="4" max="13" width="11.421875" style="170" customWidth="1"/>
    <col min="14" max="16384" width="11.421875" style="185" customWidth="1"/>
  </cols>
  <sheetData>
    <row r="1" spans="1:13" s="331" customFormat="1" ht="31.5">
      <c r="A1" s="277" t="s">
        <v>2058</v>
      </c>
      <c r="B1" s="277"/>
      <c r="C1" s="278" t="s">
        <v>1936</v>
      </c>
      <c r="D1" s="332"/>
      <c r="E1" s="332"/>
      <c r="F1" s="332"/>
      <c r="G1" s="332"/>
      <c r="H1" s="332"/>
      <c r="I1" s="332"/>
      <c r="J1" s="332"/>
      <c r="K1" s="332"/>
      <c r="L1" s="332"/>
      <c r="M1" s="332"/>
    </row>
    <row r="2" spans="2:3" ht="15">
      <c r="B2" s="213"/>
      <c r="C2" s="213"/>
    </row>
    <row r="3" spans="1:3" ht="15">
      <c r="A3" s="330" t="s">
        <v>2057</v>
      </c>
      <c r="B3" s="329"/>
      <c r="C3" s="213"/>
    </row>
    <row r="4" ht="15">
      <c r="C4" s="213"/>
    </row>
    <row r="5" spans="1:3" ht="37.5">
      <c r="A5" s="225" t="s">
        <v>5</v>
      </c>
      <c r="B5" s="225" t="s">
        <v>2056</v>
      </c>
      <c r="C5" s="327" t="s">
        <v>1996</v>
      </c>
    </row>
    <row r="6" spans="1:3" ht="15">
      <c r="A6" s="326" t="s">
        <v>2055</v>
      </c>
      <c r="B6" s="246" t="s">
        <v>2054</v>
      </c>
      <c r="C6" s="240" t="s">
        <v>2053</v>
      </c>
    </row>
    <row r="7" spans="1:3" ht="30">
      <c r="A7" s="326" t="s">
        <v>2052</v>
      </c>
      <c r="B7" s="246" t="s">
        <v>2051</v>
      </c>
      <c r="C7" s="240" t="s">
        <v>2050</v>
      </c>
    </row>
    <row r="8" spans="1:3" ht="15">
      <c r="A8" s="326" t="s">
        <v>2049</v>
      </c>
      <c r="B8" s="246" t="s">
        <v>2048</v>
      </c>
      <c r="C8" s="240" t="s">
        <v>2047</v>
      </c>
    </row>
    <row r="9" spans="1:3" ht="15">
      <c r="A9" s="326" t="s">
        <v>2046</v>
      </c>
      <c r="B9" s="246" t="s">
        <v>2045</v>
      </c>
      <c r="C9" s="240" t="s">
        <v>2044</v>
      </c>
    </row>
    <row r="10" spans="1:3" ht="44.25" customHeight="1">
      <c r="A10" s="326" t="s">
        <v>2043</v>
      </c>
      <c r="B10" s="246" t="s">
        <v>2042</v>
      </c>
      <c r="C10" s="240" t="s">
        <v>2041</v>
      </c>
    </row>
    <row r="11" spans="1:3" ht="54.75" customHeight="1">
      <c r="A11" s="326" t="s">
        <v>2040</v>
      </c>
      <c r="B11" s="246" t="s">
        <v>2039</v>
      </c>
      <c r="C11" s="240" t="s">
        <v>2038</v>
      </c>
    </row>
    <row r="12" spans="1:3" ht="30">
      <c r="A12" s="326" t="s">
        <v>2037</v>
      </c>
      <c r="B12" s="246" t="s">
        <v>2036</v>
      </c>
      <c r="C12" s="240" t="s">
        <v>2035</v>
      </c>
    </row>
    <row r="13" spans="1:3" ht="15">
      <c r="A13" s="326" t="s">
        <v>2034</v>
      </c>
      <c r="B13" s="246" t="s">
        <v>2033</v>
      </c>
      <c r="C13" s="240" t="s">
        <v>2032</v>
      </c>
    </row>
    <row r="14" spans="1:3" ht="30">
      <c r="A14" s="326" t="s">
        <v>2031</v>
      </c>
      <c r="B14" s="246" t="s">
        <v>2030</v>
      </c>
      <c r="C14" s="240" t="s">
        <v>2029</v>
      </c>
    </row>
    <row r="15" spans="1:3" ht="15">
      <c r="A15" s="326" t="s">
        <v>2028</v>
      </c>
      <c r="B15" s="246" t="s">
        <v>2027</v>
      </c>
      <c r="C15" s="240" t="s">
        <v>2026</v>
      </c>
    </row>
    <row r="16" spans="1:3" ht="30">
      <c r="A16" s="326" t="s">
        <v>2025</v>
      </c>
      <c r="B16" s="264" t="s">
        <v>2024</v>
      </c>
      <c r="C16" s="240" t="s">
        <v>2023</v>
      </c>
    </row>
    <row r="17" spans="1:3" ht="30" customHeight="1">
      <c r="A17" s="326" t="s">
        <v>2022</v>
      </c>
      <c r="B17" s="264" t="s">
        <v>2021</v>
      </c>
      <c r="C17" s="240" t="s">
        <v>2020</v>
      </c>
    </row>
    <row r="18" spans="1:3" ht="15">
      <c r="A18" s="326" t="s">
        <v>2019</v>
      </c>
      <c r="B18" s="264" t="s">
        <v>2018</v>
      </c>
      <c r="C18" s="240" t="s">
        <v>2017</v>
      </c>
    </row>
    <row r="19" spans="1:3" ht="15" outlineLevel="1">
      <c r="A19" s="326" t="s">
        <v>2016</v>
      </c>
      <c r="B19" s="216" t="s">
        <v>2015</v>
      </c>
      <c r="C19" s="214"/>
    </row>
    <row r="20" spans="1:3" ht="15" outlineLevel="1">
      <c r="A20" s="326" t="s">
        <v>2014</v>
      </c>
      <c r="B20" s="328"/>
      <c r="C20" s="214"/>
    </row>
    <row r="21" spans="1:3" ht="15" outlineLevel="1">
      <c r="A21" s="326" t="s">
        <v>2013</v>
      </c>
      <c r="B21" s="328"/>
      <c r="C21" s="214"/>
    </row>
    <row r="22" spans="1:3" ht="15" outlineLevel="1">
      <c r="A22" s="326" t="s">
        <v>2012</v>
      </c>
      <c r="B22" s="328"/>
      <c r="C22" s="214"/>
    </row>
    <row r="23" spans="1:3" ht="15" outlineLevel="1">
      <c r="A23" s="326" t="s">
        <v>2011</v>
      </c>
      <c r="B23" s="328"/>
      <c r="C23" s="214"/>
    </row>
    <row r="24" spans="1:3" ht="18.75">
      <c r="A24" s="225"/>
      <c r="B24" s="225" t="s">
        <v>2010</v>
      </c>
      <c r="C24" s="327" t="s">
        <v>2009</v>
      </c>
    </row>
    <row r="25" spans="1:3" ht="15">
      <c r="A25" s="326" t="s">
        <v>2008</v>
      </c>
      <c r="B25" s="264" t="s">
        <v>2007</v>
      </c>
      <c r="C25" s="214" t="s">
        <v>45</v>
      </c>
    </row>
    <row r="26" spans="1:3" ht="15">
      <c r="A26" s="326" t="s">
        <v>2006</v>
      </c>
      <c r="B26" s="264" t="s">
        <v>2005</v>
      </c>
      <c r="C26" s="214" t="s">
        <v>2004</v>
      </c>
    </row>
    <row r="27" spans="1:3" ht="15">
      <c r="A27" s="326" t="s">
        <v>2003</v>
      </c>
      <c r="B27" s="264" t="s">
        <v>2002</v>
      </c>
      <c r="C27" s="214" t="s">
        <v>2001</v>
      </c>
    </row>
    <row r="28" spans="1:3" ht="15" outlineLevel="1">
      <c r="A28" s="326" t="s">
        <v>2000</v>
      </c>
      <c r="B28" s="235"/>
      <c r="C28" s="214"/>
    </row>
    <row r="29" spans="1:3" ht="15" outlineLevel="1">
      <c r="A29" s="326" t="s">
        <v>1999</v>
      </c>
      <c r="B29" s="235"/>
      <c r="C29" s="214"/>
    </row>
    <row r="30" spans="1:3" ht="15" outlineLevel="1">
      <c r="A30" s="326" t="s">
        <v>1998</v>
      </c>
      <c r="B30" s="264"/>
      <c r="C30" s="214"/>
    </row>
    <row r="31" spans="1:3" ht="18.75">
      <c r="A31" s="225"/>
      <c r="B31" s="225" t="s">
        <v>1997</v>
      </c>
      <c r="C31" s="327" t="s">
        <v>1996</v>
      </c>
    </row>
    <row r="32" spans="1:3" ht="15">
      <c r="A32" s="326" t="s">
        <v>1995</v>
      </c>
      <c r="B32" s="246" t="s">
        <v>1994</v>
      </c>
      <c r="C32" s="214"/>
    </row>
    <row r="33" spans="1:2" ht="15">
      <c r="A33" s="326" t="s">
        <v>1993</v>
      </c>
      <c r="B33" s="235"/>
    </row>
    <row r="34" spans="1:2" ht="15">
      <c r="A34" s="326" t="s">
        <v>1992</v>
      </c>
      <c r="B34" s="235"/>
    </row>
    <row r="35" spans="1:2" ht="15">
      <c r="A35" s="326" t="s">
        <v>1991</v>
      </c>
      <c r="B35" s="235"/>
    </row>
    <row r="36" spans="1:2" ht="15">
      <c r="A36" s="326" t="s">
        <v>1990</v>
      </c>
      <c r="B36" s="235"/>
    </row>
    <row r="37" spans="1:2" ht="15">
      <c r="A37" s="326" t="s">
        <v>1989</v>
      </c>
      <c r="B37" s="235"/>
    </row>
    <row r="38" ht="15">
      <c r="B38" s="235"/>
    </row>
    <row r="39" ht="15">
      <c r="B39" s="235"/>
    </row>
    <row r="40" ht="15">
      <c r="B40" s="235"/>
    </row>
    <row r="41" ht="15">
      <c r="B41" s="235"/>
    </row>
    <row r="42" ht="15">
      <c r="B42" s="235"/>
    </row>
    <row r="43" ht="15">
      <c r="B43" s="235"/>
    </row>
    <row r="44" ht="15">
      <c r="B44" s="235"/>
    </row>
    <row r="45" ht="15">
      <c r="B45" s="235"/>
    </row>
    <row r="46" ht="15">
      <c r="B46" s="235"/>
    </row>
    <row r="47" ht="15">
      <c r="B47" s="235"/>
    </row>
    <row r="48" ht="15">
      <c r="B48" s="235"/>
    </row>
    <row r="49" ht="15">
      <c r="B49" s="235"/>
    </row>
    <row r="50" ht="15">
      <c r="B50" s="235"/>
    </row>
    <row r="51" ht="15">
      <c r="B51" s="235"/>
    </row>
    <row r="52" ht="15">
      <c r="B52" s="235"/>
    </row>
    <row r="53" ht="15">
      <c r="B53" s="235"/>
    </row>
    <row r="54" ht="15">
      <c r="B54" s="235"/>
    </row>
    <row r="55" ht="15">
      <c r="B55" s="235"/>
    </row>
    <row r="56" ht="15">
      <c r="B56" s="235"/>
    </row>
    <row r="57" ht="15">
      <c r="B57" s="235"/>
    </row>
    <row r="58" ht="15">
      <c r="B58" s="235"/>
    </row>
    <row r="59" ht="15">
      <c r="B59" s="235"/>
    </row>
    <row r="60" ht="15">
      <c r="B60" s="235"/>
    </row>
    <row r="61" ht="15">
      <c r="B61" s="235"/>
    </row>
    <row r="62" ht="15">
      <c r="B62" s="235"/>
    </row>
    <row r="63" ht="15">
      <c r="B63" s="235"/>
    </row>
    <row r="64" ht="15">
      <c r="B64" s="235"/>
    </row>
    <row r="65" ht="15">
      <c r="B65" s="235"/>
    </row>
    <row r="66" ht="15">
      <c r="B66" s="235"/>
    </row>
    <row r="67" ht="15">
      <c r="B67" s="235"/>
    </row>
    <row r="68" ht="15">
      <c r="B68" s="235"/>
    </row>
    <row r="69" ht="15">
      <c r="B69" s="235"/>
    </row>
    <row r="70" ht="15">
      <c r="B70" s="235"/>
    </row>
    <row r="71" ht="15">
      <c r="B71" s="235"/>
    </row>
    <row r="72" ht="15">
      <c r="B72" s="235"/>
    </row>
    <row r="73" ht="15">
      <c r="B73" s="235"/>
    </row>
    <row r="74" ht="15">
      <c r="B74" s="235"/>
    </row>
    <row r="75" ht="15">
      <c r="B75" s="235"/>
    </row>
    <row r="76" ht="15">
      <c r="B76" s="235"/>
    </row>
    <row r="77" ht="15">
      <c r="B77" s="235"/>
    </row>
    <row r="78" ht="15">
      <c r="B78" s="235"/>
    </row>
    <row r="79" ht="15">
      <c r="B79" s="235"/>
    </row>
    <row r="80" ht="15">
      <c r="B80" s="235"/>
    </row>
    <row r="81" ht="15">
      <c r="B81" s="235"/>
    </row>
    <row r="82" ht="15">
      <c r="B82" s="235"/>
    </row>
    <row r="83" ht="15">
      <c r="B83" s="213"/>
    </row>
    <row r="84" ht="15">
      <c r="B84" s="213"/>
    </row>
    <row r="85" ht="15">
      <c r="B85" s="213"/>
    </row>
    <row r="86" ht="15">
      <c r="B86" s="213"/>
    </row>
    <row r="87" ht="15">
      <c r="B87" s="213"/>
    </row>
    <row r="88" ht="15">
      <c r="B88" s="213"/>
    </row>
    <row r="89" ht="15">
      <c r="B89" s="213"/>
    </row>
    <row r="90" ht="15">
      <c r="B90" s="213"/>
    </row>
    <row r="91" ht="15">
      <c r="B91" s="213"/>
    </row>
    <row r="92" ht="15">
      <c r="B92" s="213"/>
    </row>
    <row r="93" ht="15">
      <c r="B93" s="235"/>
    </row>
    <row r="94" ht="15">
      <c r="B94" s="235"/>
    </row>
    <row r="95" ht="15">
      <c r="B95" s="235"/>
    </row>
    <row r="96" ht="15">
      <c r="B96" s="235"/>
    </row>
    <row r="97" ht="15">
      <c r="B97" s="235"/>
    </row>
    <row r="98" ht="15">
      <c r="B98" s="235"/>
    </row>
    <row r="99" ht="15">
      <c r="B99" s="235"/>
    </row>
    <row r="100" ht="15">
      <c r="B100" s="235"/>
    </row>
    <row r="101" ht="15">
      <c r="B101" s="241"/>
    </row>
    <row r="102" ht="15">
      <c r="B102" s="235"/>
    </row>
    <row r="103" ht="15">
      <c r="B103" s="235"/>
    </row>
    <row r="104" ht="15">
      <c r="B104" s="235"/>
    </row>
    <row r="105" ht="15">
      <c r="B105" s="235"/>
    </row>
    <row r="106" ht="15">
      <c r="B106" s="235"/>
    </row>
    <row r="107" ht="15">
      <c r="B107" s="235"/>
    </row>
    <row r="108" ht="15">
      <c r="B108" s="235"/>
    </row>
    <row r="109" ht="15">
      <c r="B109" s="235"/>
    </row>
    <row r="110" ht="15">
      <c r="B110" s="235"/>
    </row>
    <row r="111" ht="15">
      <c r="B111" s="235"/>
    </row>
    <row r="112" ht="15">
      <c r="B112" s="235"/>
    </row>
    <row r="113" ht="15">
      <c r="B113" s="235"/>
    </row>
    <row r="114" ht="15">
      <c r="B114" s="235"/>
    </row>
    <row r="115" ht="15">
      <c r="B115" s="235"/>
    </row>
    <row r="116" ht="15">
      <c r="B116" s="235"/>
    </row>
    <row r="117" ht="15">
      <c r="B117" s="235"/>
    </row>
    <row r="118" ht="15">
      <c r="B118" s="235"/>
    </row>
    <row r="120" ht="15">
      <c r="B120" s="235"/>
    </row>
    <row r="121" ht="15">
      <c r="B121" s="235"/>
    </row>
    <row r="122" ht="15">
      <c r="B122" s="235"/>
    </row>
    <row r="127" ht="15">
      <c r="B127" s="221"/>
    </row>
    <row r="128" ht="15">
      <c r="B128" s="325"/>
    </row>
    <row r="134" ht="15">
      <c r="B134" s="264"/>
    </row>
    <row r="135" ht="15">
      <c r="B135" s="235"/>
    </row>
    <row r="137" ht="15">
      <c r="B137" s="235"/>
    </row>
    <row r="138" ht="15">
      <c r="B138" s="235"/>
    </row>
    <row r="139" ht="15">
      <c r="B139" s="235"/>
    </row>
    <row r="140" ht="15">
      <c r="B140" s="235"/>
    </row>
    <row r="141" ht="15">
      <c r="B141" s="235"/>
    </row>
    <row r="142" ht="15">
      <c r="B142" s="235"/>
    </row>
    <row r="143" ht="15">
      <c r="B143" s="235"/>
    </row>
    <row r="144" ht="15">
      <c r="B144" s="235"/>
    </row>
    <row r="145" ht="15">
      <c r="B145" s="235"/>
    </row>
    <row r="146" ht="15">
      <c r="B146" s="235"/>
    </row>
    <row r="147" ht="15">
      <c r="B147" s="235"/>
    </row>
    <row r="148" ht="15">
      <c r="B148" s="235"/>
    </row>
    <row r="245" ht="15">
      <c r="B245" s="246"/>
    </row>
    <row r="246" ht="15">
      <c r="B246" s="235"/>
    </row>
    <row r="247" ht="15">
      <c r="B247" s="235"/>
    </row>
    <row r="250" ht="15">
      <c r="B250" s="235"/>
    </row>
    <row r="266" ht="15">
      <c r="B266" s="246"/>
    </row>
    <row r="296" ht="15">
      <c r="B296" s="221"/>
    </row>
    <row r="297" ht="15">
      <c r="B297" s="235"/>
    </row>
    <row r="299" ht="15">
      <c r="B299" s="235"/>
    </row>
    <row r="300" ht="15">
      <c r="B300" s="235"/>
    </row>
    <row r="301" ht="15">
      <c r="B301" s="235"/>
    </row>
    <row r="302" ht="15">
      <c r="B302" s="235"/>
    </row>
    <row r="303" ht="15">
      <c r="B303" s="235"/>
    </row>
    <row r="304" ht="15">
      <c r="B304" s="235"/>
    </row>
    <row r="305" ht="15">
      <c r="B305" s="235"/>
    </row>
    <row r="306" ht="15">
      <c r="B306" s="235"/>
    </row>
    <row r="307" ht="15">
      <c r="B307" s="235"/>
    </row>
    <row r="308" ht="15">
      <c r="B308" s="235"/>
    </row>
    <row r="309" ht="15">
      <c r="B309" s="235"/>
    </row>
    <row r="310" ht="15">
      <c r="B310" s="235"/>
    </row>
    <row r="322" ht="15">
      <c r="B322" s="235"/>
    </row>
    <row r="323" ht="15">
      <c r="B323" s="235"/>
    </row>
    <row r="324" ht="15">
      <c r="B324" s="235"/>
    </row>
    <row r="325" ht="15">
      <c r="B325" s="235"/>
    </row>
    <row r="326" ht="15">
      <c r="B326" s="235"/>
    </row>
    <row r="327" ht="15">
      <c r="B327" s="235"/>
    </row>
    <row r="328" ht="15">
      <c r="B328" s="235"/>
    </row>
    <row r="329" ht="15">
      <c r="B329" s="235"/>
    </row>
    <row r="330" ht="15">
      <c r="B330" s="235"/>
    </row>
    <row r="332" ht="15">
      <c r="B332" s="235"/>
    </row>
    <row r="333" ht="15">
      <c r="B333" s="235"/>
    </row>
    <row r="334" ht="15">
      <c r="B334" s="235"/>
    </row>
    <row r="335" ht="15">
      <c r="B335" s="235"/>
    </row>
    <row r="336" ht="15">
      <c r="B336" s="235"/>
    </row>
    <row r="338" ht="15">
      <c r="B338" s="235"/>
    </row>
    <row r="341" ht="15">
      <c r="B341" s="235"/>
    </row>
    <row r="344" ht="15">
      <c r="B344" s="235"/>
    </row>
    <row r="345" ht="15">
      <c r="B345" s="235"/>
    </row>
    <row r="346" ht="15">
      <c r="B346" s="235"/>
    </row>
    <row r="347" ht="15">
      <c r="B347" s="235"/>
    </row>
    <row r="348" ht="15">
      <c r="B348" s="235"/>
    </row>
    <row r="349" ht="15">
      <c r="B349" s="235"/>
    </row>
    <row r="350" ht="15">
      <c r="B350" s="235"/>
    </row>
    <row r="351" ht="15">
      <c r="B351" s="235"/>
    </row>
    <row r="352" ht="15">
      <c r="B352" s="235"/>
    </row>
    <row r="353" ht="15">
      <c r="B353" s="235"/>
    </row>
    <row r="354" ht="15">
      <c r="B354" s="235"/>
    </row>
    <row r="355" ht="15">
      <c r="B355" s="235"/>
    </row>
    <row r="356" ht="15">
      <c r="B356" s="235"/>
    </row>
    <row r="357" ht="15">
      <c r="B357" s="235"/>
    </row>
    <row r="358" ht="15">
      <c r="B358" s="235"/>
    </row>
    <row r="359" ht="15">
      <c r="B359" s="235"/>
    </row>
    <row r="360" ht="15">
      <c r="B360" s="235"/>
    </row>
    <row r="361" ht="15">
      <c r="B361" s="235"/>
    </row>
    <row r="362" ht="15">
      <c r="B362" s="235"/>
    </row>
    <row r="366" ht="15">
      <c r="B366" s="221"/>
    </row>
    <row r="383" ht="15">
      <c r="B383" s="324"/>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O28"/>
  <sheetViews>
    <sheetView showGridLines="0" tabSelected="1" zoomScalePageLayoutView="0" workbookViewId="0" topLeftCell="B1">
      <selection activeCell="A1" sqref="A1"/>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4.00390625" style="0" customWidth="1"/>
    <col min="7" max="7" width="17.00390625" style="0" customWidth="1"/>
    <col min="8" max="10" width="2.00390625" style="0" customWidth="1"/>
    <col min="11" max="11" width="19.00390625" style="0" customWidth="1"/>
    <col min="12" max="12" width="8.00390625" style="0" customWidth="1"/>
    <col min="13" max="13" width="5.00390625" style="0" customWidth="1"/>
    <col min="14" max="14" width="2.00390625" style="0" customWidth="1"/>
    <col min="15" max="15" width="0.992187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31" t="s">
        <v>983</v>
      </c>
      <c r="G2" s="32"/>
      <c r="H2" s="32"/>
      <c r="I2" s="32"/>
      <c r="J2" s="32"/>
      <c r="K2" s="32"/>
      <c r="L2" s="32"/>
      <c r="M2" s="32"/>
      <c r="N2" s="32"/>
      <c r="O2" s="32"/>
    </row>
    <row r="3" spans="2:15" ht="11.25" customHeight="1">
      <c r="B3" s="1"/>
      <c r="C3" s="1"/>
      <c r="D3" s="1"/>
      <c r="E3" s="1"/>
      <c r="F3" s="1"/>
      <c r="G3" s="1"/>
      <c r="H3" s="1"/>
      <c r="I3" s="1"/>
      <c r="J3" s="1"/>
      <c r="K3" s="1"/>
      <c r="L3" s="1"/>
      <c r="M3" s="1"/>
      <c r="N3" s="1"/>
      <c r="O3" s="1"/>
    </row>
    <row r="4" spans="2:15" ht="35.25" customHeight="1">
      <c r="B4" s="33" t="s">
        <v>984</v>
      </c>
      <c r="C4" s="34"/>
      <c r="D4" s="34"/>
      <c r="E4" s="34"/>
      <c r="F4" s="34"/>
      <c r="G4" s="34"/>
      <c r="H4" s="34"/>
      <c r="I4" s="34"/>
      <c r="J4" s="34"/>
      <c r="K4" s="34"/>
      <c r="L4" s="34"/>
      <c r="M4" s="34"/>
      <c r="N4" s="34"/>
      <c r="O4" s="34"/>
    </row>
    <row r="5" spans="2:15" ht="10.5" customHeight="1">
      <c r="B5" s="1"/>
      <c r="C5" s="1"/>
      <c r="D5" s="1"/>
      <c r="E5" s="1"/>
      <c r="F5" s="1"/>
      <c r="G5" s="1"/>
      <c r="H5" s="1"/>
      <c r="I5" s="1"/>
      <c r="J5" s="1"/>
      <c r="K5" s="1"/>
      <c r="L5" s="1"/>
      <c r="M5" s="1"/>
      <c r="N5" s="1"/>
      <c r="O5" s="1"/>
    </row>
    <row r="6" spans="2:15" ht="18.75" customHeight="1">
      <c r="B6" s="35" t="s">
        <v>985</v>
      </c>
      <c r="C6" s="36"/>
      <c r="D6" s="36"/>
      <c r="E6" s="36"/>
      <c r="F6" s="36"/>
      <c r="G6" s="36"/>
      <c r="H6" s="36"/>
      <c r="I6" s="36"/>
      <c r="J6" s="36"/>
      <c r="K6" s="36"/>
      <c r="L6" s="36"/>
      <c r="M6" s="36"/>
      <c r="N6" s="36"/>
      <c r="O6" s="37"/>
    </row>
    <row r="7" spans="2:15" ht="6.75" customHeight="1">
      <c r="B7" s="1"/>
      <c r="C7" s="1"/>
      <c r="D7" s="1"/>
      <c r="E7" s="1"/>
      <c r="F7" s="1"/>
      <c r="G7" s="1"/>
      <c r="H7" s="1"/>
      <c r="I7" s="1"/>
      <c r="J7" s="1"/>
      <c r="K7" s="1"/>
      <c r="L7" s="1"/>
      <c r="M7" s="1"/>
      <c r="N7" s="1"/>
      <c r="O7" s="1"/>
    </row>
    <row r="8" spans="2:15" ht="21" customHeight="1">
      <c r="B8" s="38" t="s">
        <v>985</v>
      </c>
      <c r="C8" s="1"/>
      <c r="D8" s="40">
        <v>43524</v>
      </c>
      <c r="E8" s="41"/>
      <c r="F8" s="41"/>
      <c r="G8" s="1"/>
      <c r="H8" s="1"/>
      <c r="I8" s="1"/>
      <c r="J8" s="1"/>
      <c r="K8" s="1"/>
      <c r="L8" s="1"/>
      <c r="M8" s="1"/>
      <c r="N8" s="1"/>
      <c r="O8" s="1"/>
    </row>
    <row r="9" spans="2:15" ht="4.5" customHeight="1">
      <c r="B9" s="39"/>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35" t="s">
        <v>986</v>
      </c>
      <c r="C11" s="36"/>
      <c r="D11" s="36"/>
      <c r="E11" s="36"/>
      <c r="F11" s="36"/>
      <c r="G11" s="36"/>
      <c r="H11" s="36"/>
      <c r="I11" s="36"/>
      <c r="J11" s="36"/>
      <c r="K11" s="36"/>
      <c r="L11" s="36"/>
      <c r="M11" s="36"/>
      <c r="N11" s="36"/>
      <c r="O11" s="37"/>
    </row>
    <row r="12" spans="2:15" ht="12.75" customHeight="1">
      <c r="B12" s="1"/>
      <c r="C12" s="1"/>
      <c r="D12" s="1"/>
      <c r="E12" s="1"/>
      <c r="F12" s="1"/>
      <c r="G12" s="1"/>
      <c r="H12" s="1"/>
      <c r="I12" s="1"/>
      <c r="J12" s="1"/>
      <c r="K12" s="1"/>
      <c r="L12" s="1"/>
      <c r="M12" s="1"/>
      <c r="N12" s="1"/>
      <c r="O12" s="1"/>
    </row>
    <row r="13" spans="2:15" ht="17.25" customHeight="1">
      <c r="B13" s="42" t="s">
        <v>987</v>
      </c>
      <c r="C13" s="43"/>
      <c r="D13" s="43"/>
      <c r="E13" s="43"/>
      <c r="F13" s="44"/>
      <c r="G13" s="43"/>
      <c r="H13" s="43"/>
      <c r="I13" s="44"/>
      <c r="J13" s="43"/>
      <c r="K13" s="43"/>
      <c r="L13" s="43"/>
      <c r="M13" s="43"/>
      <c r="N13" s="43"/>
      <c r="O13" s="1"/>
    </row>
    <row r="14" spans="2:15" ht="15" customHeight="1">
      <c r="B14" s="45" t="s">
        <v>988</v>
      </c>
      <c r="C14" s="41"/>
      <c r="D14" s="41"/>
      <c r="E14" s="41"/>
      <c r="F14" s="45" t="s">
        <v>989</v>
      </c>
      <c r="G14" s="41"/>
      <c r="H14" s="41"/>
      <c r="I14" s="46" t="s">
        <v>990</v>
      </c>
      <c r="J14" s="41"/>
      <c r="K14" s="41"/>
      <c r="L14" s="41"/>
      <c r="M14" s="41"/>
      <c r="N14" s="41"/>
      <c r="O14" s="1"/>
    </row>
    <row r="15" spans="2:15" ht="13.5" customHeight="1">
      <c r="B15" s="1"/>
      <c r="C15" s="1"/>
      <c r="D15" s="1"/>
      <c r="E15" s="1"/>
      <c r="F15" s="1"/>
      <c r="G15" s="1"/>
      <c r="H15" s="1"/>
      <c r="I15" s="1"/>
      <c r="J15" s="1"/>
      <c r="K15" s="1"/>
      <c r="L15" s="1"/>
      <c r="M15" s="1"/>
      <c r="N15" s="1"/>
      <c r="O15" s="1"/>
    </row>
    <row r="16" spans="2:15" ht="16.5" customHeight="1">
      <c r="B16" s="44" t="s">
        <v>991</v>
      </c>
      <c r="C16" s="43"/>
      <c r="D16" s="43"/>
      <c r="E16" s="43"/>
      <c r="F16" s="43"/>
      <c r="G16" s="43"/>
      <c r="H16" s="44"/>
      <c r="I16" s="43"/>
      <c r="J16" s="43"/>
      <c r="K16" s="43"/>
      <c r="L16" s="47"/>
      <c r="M16" s="43"/>
      <c r="N16" s="43"/>
      <c r="O16" s="1"/>
    </row>
    <row r="17" spans="2:15" ht="15" customHeight="1">
      <c r="B17" s="48" t="s">
        <v>992</v>
      </c>
      <c r="C17" s="41"/>
      <c r="D17" s="41"/>
      <c r="E17" s="41"/>
      <c r="F17" s="48" t="s">
        <v>993</v>
      </c>
      <c r="G17" s="41"/>
      <c r="H17" s="41"/>
      <c r="I17" s="49" t="s">
        <v>994</v>
      </c>
      <c r="J17" s="41"/>
      <c r="K17" s="41"/>
      <c r="L17" s="41"/>
      <c r="M17" s="41"/>
      <c r="N17" s="41"/>
      <c r="O17" s="1"/>
    </row>
    <row r="18" spans="2:15" ht="13.5" customHeight="1">
      <c r="B18" s="1"/>
      <c r="C18" s="1"/>
      <c r="D18" s="1"/>
      <c r="E18" s="1"/>
      <c r="F18" s="1"/>
      <c r="G18" s="1"/>
      <c r="H18" s="1"/>
      <c r="I18" s="1"/>
      <c r="J18" s="1"/>
      <c r="K18" s="1"/>
      <c r="L18" s="1"/>
      <c r="M18" s="1"/>
      <c r="N18" s="1"/>
      <c r="O18" s="1"/>
    </row>
    <row r="19" spans="2:15" ht="16.5" customHeight="1">
      <c r="B19" s="44" t="s">
        <v>995</v>
      </c>
      <c r="C19" s="43"/>
      <c r="D19" s="43"/>
      <c r="E19" s="43"/>
      <c r="F19" s="43"/>
      <c r="G19" s="43"/>
      <c r="H19" s="43"/>
      <c r="I19" s="43"/>
      <c r="J19" s="43"/>
      <c r="K19" s="44"/>
      <c r="L19" s="43"/>
      <c r="M19" s="47"/>
      <c r="N19" s="43"/>
      <c r="O19" s="1"/>
    </row>
    <row r="20" spans="2:15" ht="15" customHeight="1">
      <c r="B20" s="48" t="s">
        <v>996</v>
      </c>
      <c r="C20" s="41"/>
      <c r="D20" s="41"/>
      <c r="E20" s="41"/>
      <c r="F20" s="48" t="s">
        <v>997</v>
      </c>
      <c r="G20" s="41"/>
      <c r="H20" s="41"/>
      <c r="I20" s="49" t="s">
        <v>998</v>
      </c>
      <c r="J20" s="41"/>
      <c r="K20" s="41"/>
      <c r="L20" s="41"/>
      <c r="M20" s="41"/>
      <c r="N20" s="1"/>
      <c r="O20" s="1"/>
    </row>
    <row r="21" spans="2:15" ht="13.5" customHeight="1">
      <c r="B21" s="1"/>
      <c r="C21" s="1"/>
      <c r="D21" s="1"/>
      <c r="E21" s="1"/>
      <c r="F21" s="1"/>
      <c r="G21" s="1"/>
      <c r="H21" s="1"/>
      <c r="I21" s="1"/>
      <c r="J21" s="1"/>
      <c r="K21" s="1"/>
      <c r="L21" s="1"/>
      <c r="M21" s="1"/>
      <c r="N21" s="1"/>
      <c r="O21" s="1"/>
    </row>
    <row r="22" spans="2:15" ht="15" customHeight="1">
      <c r="B22" s="44" t="s">
        <v>999</v>
      </c>
      <c r="C22" s="43"/>
      <c r="D22" s="43"/>
      <c r="E22" s="43"/>
      <c r="F22" s="47"/>
      <c r="G22" s="43"/>
      <c r="H22" s="43"/>
      <c r="I22" s="43"/>
      <c r="J22" s="47"/>
      <c r="K22" s="43"/>
      <c r="L22" s="43"/>
      <c r="M22" s="43"/>
      <c r="N22" s="43"/>
      <c r="O22" s="43"/>
    </row>
    <row r="23" spans="2:15" ht="15" customHeight="1">
      <c r="B23" s="48" t="s">
        <v>1000</v>
      </c>
      <c r="C23" s="41"/>
      <c r="D23" s="41"/>
      <c r="E23" s="41"/>
      <c r="F23" s="48"/>
      <c r="G23" s="41"/>
      <c r="H23" s="41"/>
      <c r="I23" s="41"/>
      <c r="J23" s="48"/>
      <c r="K23" s="41"/>
      <c r="L23" s="41"/>
      <c r="M23" s="41"/>
      <c r="N23" s="41"/>
      <c r="O23" s="41"/>
    </row>
    <row r="24" spans="2:15" ht="11.25" customHeight="1">
      <c r="B24" s="1"/>
      <c r="C24" s="1"/>
      <c r="D24" s="1"/>
      <c r="E24" s="1"/>
      <c r="F24" s="1"/>
      <c r="G24" s="1"/>
      <c r="H24" s="1"/>
      <c r="I24" s="1"/>
      <c r="J24" s="1"/>
      <c r="K24" s="1"/>
      <c r="L24" s="1"/>
      <c r="M24" s="1"/>
      <c r="N24" s="1"/>
      <c r="O24" s="1"/>
    </row>
    <row r="25" spans="2:15" ht="15" customHeight="1">
      <c r="B25" s="44" t="s">
        <v>1001</v>
      </c>
      <c r="C25" s="43"/>
      <c r="D25" s="43"/>
      <c r="E25" s="43"/>
      <c r="F25" s="43"/>
      <c r="G25" s="43"/>
      <c r="H25" s="43"/>
      <c r="I25" s="43"/>
      <c r="J25" s="43"/>
      <c r="K25" s="43"/>
      <c r="L25" s="43"/>
      <c r="M25" s="43"/>
      <c r="N25" s="43"/>
      <c r="O25" s="43"/>
    </row>
    <row r="26" spans="2:15" ht="15" customHeight="1">
      <c r="B26" s="48" t="s">
        <v>1002</v>
      </c>
      <c r="C26" s="41"/>
      <c r="D26" s="41"/>
      <c r="E26" s="41"/>
      <c r="F26" s="41"/>
      <c r="G26" s="41"/>
      <c r="H26" s="41"/>
      <c r="I26" s="41"/>
      <c r="J26" s="41"/>
      <c r="K26" s="41"/>
      <c r="L26" s="41"/>
      <c r="M26" s="41"/>
      <c r="N26" s="41"/>
      <c r="O26" s="41"/>
    </row>
    <row r="27" spans="2:15" ht="15" customHeight="1">
      <c r="B27" s="48" t="s">
        <v>1003</v>
      </c>
      <c r="C27" s="41"/>
      <c r="D27" s="41"/>
      <c r="E27" s="41"/>
      <c r="F27" s="41"/>
      <c r="G27" s="41"/>
      <c r="H27" s="41"/>
      <c r="I27" s="41"/>
      <c r="J27" s="41"/>
      <c r="K27" s="41"/>
      <c r="L27" s="41"/>
      <c r="M27" s="41"/>
      <c r="N27" s="41"/>
      <c r="O27" s="41"/>
    </row>
    <row r="28" spans="2:15" ht="15" customHeight="1">
      <c r="B28" s="48" t="s">
        <v>1004</v>
      </c>
      <c r="C28" s="41"/>
      <c r="D28" s="41"/>
      <c r="E28" s="41"/>
      <c r="F28" s="41"/>
      <c r="G28" s="41"/>
      <c r="H28" s="41"/>
      <c r="I28" s="41"/>
      <c r="J28" s="41"/>
      <c r="K28" s="41"/>
      <c r="L28" s="41"/>
      <c r="M28" s="41"/>
      <c r="N28" s="41"/>
      <c r="O28" s="41"/>
    </row>
  </sheetData>
  <sheetProtection/>
  <mergeCells count="34">
    <mergeCell ref="B25:O25"/>
    <mergeCell ref="B26:O26"/>
    <mergeCell ref="B27:O27"/>
    <mergeCell ref="B28:O28"/>
    <mergeCell ref="B22:E22"/>
    <mergeCell ref="F22:I22"/>
    <mergeCell ref="J22:O22"/>
    <mergeCell ref="B23:E23"/>
    <mergeCell ref="F23:I23"/>
    <mergeCell ref="J23:O23"/>
    <mergeCell ref="B19:J19"/>
    <mergeCell ref="K19:L19"/>
    <mergeCell ref="M19:N19"/>
    <mergeCell ref="B20:E20"/>
    <mergeCell ref="F20:H20"/>
    <mergeCell ref="I20:M20"/>
    <mergeCell ref="B16:G16"/>
    <mergeCell ref="H16:K16"/>
    <mergeCell ref="L16:N16"/>
    <mergeCell ref="B17:E17"/>
    <mergeCell ref="F17:H17"/>
    <mergeCell ref="I17:N17"/>
    <mergeCell ref="B13:E13"/>
    <mergeCell ref="F13:H13"/>
    <mergeCell ref="I13:N13"/>
    <mergeCell ref="B14:E14"/>
    <mergeCell ref="F14:H14"/>
    <mergeCell ref="I14:N14"/>
    <mergeCell ref="F2:O2"/>
    <mergeCell ref="B4:O4"/>
    <mergeCell ref="B6:O6"/>
    <mergeCell ref="B8:B9"/>
    <mergeCell ref="B11:O11"/>
    <mergeCell ref="D8:F8"/>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8" r:id="rId4"/>
</worksheet>
</file>

<file path=xl/worksheets/sheet7.xml><?xml version="1.0" encoding="utf-8"?>
<worksheet xmlns="http://schemas.openxmlformats.org/spreadsheetml/2006/main" xmlns:r="http://schemas.openxmlformats.org/officeDocument/2006/relationships">
  <dimension ref="B1:T19"/>
  <sheetViews>
    <sheetView showGridLines="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4" width="9.00390625" style="0" customWidth="1"/>
    <col min="15" max="15" width="10.00390625" style="0" customWidth="1"/>
    <col min="16" max="16" width="9.00390625" style="0" customWidth="1"/>
    <col min="17" max="17" width="2.00390625" style="0" customWidth="1"/>
    <col min="18" max="20" width="13.00390625" style="0" customWidth="1"/>
  </cols>
  <sheetData>
    <row r="1" spans="2:20" ht="9" customHeight="1">
      <c r="B1" s="1"/>
      <c r="C1" s="1"/>
      <c r="D1" s="1"/>
      <c r="E1" s="1"/>
      <c r="F1" s="1"/>
      <c r="G1" s="1"/>
      <c r="H1" s="1"/>
      <c r="I1" s="1"/>
      <c r="J1" s="1"/>
      <c r="K1" s="1"/>
      <c r="L1" s="1"/>
      <c r="M1" s="1"/>
      <c r="N1" s="1"/>
      <c r="O1" s="1"/>
      <c r="P1" s="1"/>
      <c r="Q1" s="1"/>
      <c r="R1" s="1"/>
      <c r="S1" s="1"/>
      <c r="T1" s="1"/>
    </row>
    <row r="2" spans="2:20" ht="22.5" customHeight="1">
      <c r="B2" s="1"/>
      <c r="C2" s="1"/>
      <c r="D2" s="1"/>
      <c r="E2" s="1"/>
      <c r="F2" s="1"/>
      <c r="G2" s="31" t="s">
        <v>983</v>
      </c>
      <c r="H2" s="32"/>
      <c r="I2" s="32"/>
      <c r="J2" s="32"/>
      <c r="K2" s="32"/>
      <c r="L2" s="32"/>
      <c r="M2" s="32"/>
      <c r="N2" s="32"/>
      <c r="O2" s="32"/>
      <c r="P2" s="32"/>
      <c r="Q2" s="1"/>
      <c r="R2" s="1"/>
      <c r="S2" s="1"/>
      <c r="T2" s="1"/>
    </row>
    <row r="3" spans="2:20" ht="15" customHeight="1">
      <c r="B3" s="1"/>
      <c r="C3" s="1"/>
      <c r="D3" s="1"/>
      <c r="E3" s="1"/>
      <c r="F3" s="1"/>
      <c r="G3" s="1"/>
      <c r="H3" s="1"/>
      <c r="I3" s="1"/>
      <c r="J3" s="1"/>
      <c r="K3" s="1"/>
      <c r="L3" s="1"/>
      <c r="M3" s="1"/>
      <c r="N3" s="1"/>
      <c r="O3" s="1"/>
      <c r="P3" s="1"/>
      <c r="Q3" s="1"/>
      <c r="R3" s="1"/>
      <c r="S3" s="1"/>
      <c r="T3" s="1"/>
    </row>
    <row r="4" spans="2:20" ht="34.5" customHeight="1">
      <c r="B4" s="1"/>
      <c r="C4" s="33" t="s">
        <v>1005</v>
      </c>
      <c r="D4" s="34"/>
      <c r="E4" s="34"/>
      <c r="F4" s="34"/>
      <c r="G4" s="34"/>
      <c r="H4" s="34"/>
      <c r="I4" s="34"/>
      <c r="J4" s="34"/>
      <c r="K4" s="34"/>
      <c r="L4" s="34"/>
      <c r="M4" s="34"/>
      <c r="N4" s="34"/>
      <c r="O4" s="34"/>
      <c r="P4" s="34"/>
      <c r="Q4" s="1"/>
      <c r="R4" s="1"/>
      <c r="S4" s="1"/>
      <c r="T4" s="1"/>
    </row>
    <row r="5" spans="2:20" ht="5.25" customHeight="1">
      <c r="B5" s="1"/>
      <c r="C5" s="1"/>
      <c r="D5" s="1"/>
      <c r="E5" s="1"/>
      <c r="F5" s="1"/>
      <c r="G5" s="1"/>
      <c r="H5" s="1"/>
      <c r="I5" s="1"/>
      <c r="J5" s="1"/>
      <c r="K5" s="1"/>
      <c r="L5" s="1"/>
      <c r="M5" s="1"/>
      <c r="N5" s="1"/>
      <c r="O5" s="1"/>
      <c r="P5" s="1"/>
      <c r="Q5" s="1"/>
      <c r="R5" s="1"/>
      <c r="S5" s="1"/>
      <c r="T5" s="1"/>
    </row>
    <row r="6" spans="2:20" ht="18.75" customHeight="1">
      <c r="B6" s="1"/>
      <c r="C6" s="35" t="s">
        <v>1006</v>
      </c>
      <c r="D6" s="36"/>
      <c r="E6" s="36"/>
      <c r="F6" s="36"/>
      <c r="G6" s="36"/>
      <c r="H6" s="36"/>
      <c r="I6" s="36"/>
      <c r="J6" s="36"/>
      <c r="K6" s="36"/>
      <c r="L6" s="36"/>
      <c r="M6" s="36"/>
      <c r="N6" s="36"/>
      <c r="O6" s="36"/>
      <c r="P6" s="37"/>
      <c r="Q6" s="1"/>
      <c r="R6" s="1"/>
      <c r="S6" s="1"/>
      <c r="T6" s="1"/>
    </row>
    <row r="7" spans="2:20" ht="4.5" customHeight="1">
      <c r="B7" s="1"/>
      <c r="C7" s="1"/>
      <c r="D7" s="1"/>
      <c r="E7" s="1"/>
      <c r="F7" s="1"/>
      <c r="G7" s="1"/>
      <c r="H7" s="1"/>
      <c r="I7" s="1"/>
      <c r="J7" s="1"/>
      <c r="K7" s="1"/>
      <c r="L7" s="1"/>
      <c r="M7" s="1"/>
      <c r="N7" s="1"/>
      <c r="O7" s="1"/>
      <c r="P7" s="1"/>
      <c r="Q7" s="1"/>
      <c r="R7" s="1"/>
      <c r="S7" s="1"/>
      <c r="T7" s="1"/>
    </row>
    <row r="8" spans="2:20" ht="30.75" customHeight="1">
      <c r="B8" s="1"/>
      <c r="C8" s="6" t="s">
        <v>1012</v>
      </c>
      <c r="D8" s="6" t="s">
        <v>1013</v>
      </c>
      <c r="E8" s="55" t="s">
        <v>1014</v>
      </c>
      <c r="F8" s="56"/>
      <c r="G8" s="56"/>
      <c r="H8" s="55" t="s">
        <v>1015</v>
      </c>
      <c r="I8" s="56"/>
      <c r="J8" s="57" t="s">
        <v>1016</v>
      </c>
      <c r="K8" s="56"/>
      <c r="L8" s="56"/>
      <c r="M8" s="6" t="s">
        <v>1017</v>
      </c>
      <c r="N8" s="7" t="s">
        <v>1018</v>
      </c>
      <c r="O8" s="6" t="s">
        <v>1019</v>
      </c>
      <c r="P8" s="57" t="s">
        <v>1020</v>
      </c>
      <c r="Q8" s="56"/>
      <c r="R8" s="7" t="s">
        <v>1021</v>
      </c>
      <c r="S8" s="7" t="s">
        <v>1022</v>
      </c>
      <c r="T8" s="7" t="s">
        <v>1033</v>
      </c>
    </row>
    <row r="9" spans="2:20" ht="11.25" customHeight="1">
      <c r="B9" s="1"/>
      <c r="C9" s="8" t="s">
        <v>1023</v>
      </c>
      <c r="D9" s="9" t="s">
        <v>1024</v>
      </c>
      <c r="E9" s="58">
        <v>500000000</v>
      </c>
      <c r="F9" s="59"/>
      <c r="G9" s="59"/>
      <c r="H9" s="60">
        <v>42667</v>
      </c>
      <c r="I9" s="59"/>
      <c r="J9" s="60">
        <v>45223</v>
      </c>
      <c r="K9" s="59"/>
      <c r="L9" s="59"/>
      <c r="M9" s="9" t="s">
        <v>1</v>
      </c>
      <c r="N9" s="9" t="s">
        <v>1025</v>
      </c>
      <c r="O9" s="11">
        <v>0</v>
      </c>
      <c r="P9" s="61" t="s">
        <v>1026</v>
      </c>
      <c r="Q9" s="59"/>
      <c r="R9" s="12">
        <v>44128</v>
      </c>
      <c r="S9" s="13">
        <v>4.654794520547945</v>
      </c>
      <c r="T9" s="9" t="s">
        <v>1034</v>
      </c>
    </row>
    <row r="10" spans="2:20" ht="11.25" customHeight="1">
      <c r="B10" s="1"/>
      <c r="C10" s="8" t="s">
        <v>1027</v>
      </c>
      <c r="D10" s="9" t="s">
        <v>1028</v>
      </c>
      <c r="E10" s="58">
        <v>500000000</v>
      </c>
      <c r="F10" s="59"/>
      <c r="G10" s="59"/>
      <c r="H10" s="60">
        <v>42817</v>
      </c>
      <c r="I10" s="59"/>
      <c r="J10" s="60">
        <v>45558</v>
      </c>
      <c r="K10" s="59"/>
      <c r="L10" s="59"/>
      <c r="M10" s="9" t="s">
        <v>1</v>
      </c>
      <c r="N10" s="9" t="s">
        <v>1025</v>
      </c>
      <c r="O10" s="11">
        <v>0.005</v>
      </c>
      <c r="P10" s="61" t="s">
        <v>1026</v>
      </c>
      <c r="Q10" s="59"/>
      <c r="R10" s="12">
        <v>44097</v>
      </c>
      <c r="S10" s="13">
        <v>5.572602739726028</v>
      </c>
      <c r="T10" s="9" t="s">
        <v>1035</v>
      </c>
    </row>
    <row r="11" spans="2:20" ht="11.25" customHeight="1">
      <c r="B11" s="1"/>
      <c r="C11" s="8" t="s">
        <v>1029</v>
      </c>
      <c r="D11" s="9" t="s">
        <v>1030</v>
      </c>
      <c r="E11" s="58">
        <v>750000000</v>
      </c>
      <c r="F11" s="59"/>
      <c r="G11" s="59"/>
      <c r="H11" s="60">
        <v>43181</v>
      </c>
      <c r="I11" s="59"/>
      <c r="J11" s="60">
        <v>46834</v>
      </c>
      <c r="K11" s="59"/>
      <c r="L11" s="59"/>
      <c r="M11" s="9" t="s">
        <v>1</v>
      </c>
      <c r="N11" s="9" t="s">
        <v>1025</v>
      </c>
      <c r="O11" s="11">
        <v>0.00875</v>
      </c>
      <c r="P11" s="61" t="s">
        <v>1026</v>
      </c>
      <c r="Q11" s="59"/>
      <c r="R11" s="12">
        <v>43912</v>
      </c>
      <c r="S11" s="13">
        <v>9.068493150684931</v>
      </c>
      <c r="T11" s="9" t="s">
        <v>1036</v>
      </c>
    </row>
    <row r="12" spans="2:20" ht="11.25" customHeight="1">
      <c r="B12" s="1"/>
      <c r="C12" s="8" t="s">
        <v>1031</v>
      </c>
      <c r="D12" s="9" t="s">
        <v>1032</v>
      </c>
      <c r="E12" s="58">
        <v>500000000</v>
      </c>
      <c r="F12" s="59"/>
      <c r="G12" s="59"/>
      <c r="H12" s="60">
        <v>43377</v>
      </c>
      <c r="I12" s="59"/>
      <c r="J12" s="60">
        <v>45934</v>
      </c>
      <c r="K12" s="59"/>
      <c r="L12" s="59"/>
      <c r="M12" s="9" t="s">
        <v>1</v>
      </c>
      <c r="N12" s="9" t="s">
        <v>1025</v>
      </c>
      <c r="O12" s="11">
        <v>0.00625</v>
      </c>
      <c r="P12" s="61" t="s">
        <v>1026</v>
      </c>
      <c r="Q12" s="59"/>
      <c r="R12" s="12">
        <v>44108</v>
      </c>
      <c r="S12" s="13">
        <v>6.602739726027397</v>
      </c>
      <c r="T12" s="9" t="s">
        <v>1037</v>
      </c>
    </row>
    <row r="13" spans="2:20" ht="15" customHeight="1">
      <c r="B13" s="1"/>
      <c r="C13" s="14"/>
      <c r="D13" s="15"/>
      <c r="E13" s="62">
        <v>2250000000</v>
      </c>
      <c r="F13" s="63"/>
      <c r="G13" s="63"/>
      <c r="H13" s="64"/>
      <c r="I13" s="65"/>
      <c r="J13" s="64"/>
      <c r="K13" s="65"/>
      <c r="L13" s="65"/>
      <c r="M13" s="14"/>
      <c r="N13" s="14"/>
      <c r="O13" s="14"/>
      <c r="P13" s="64"/>
      <c r="Q13" s="65"/>
      <c r="R13" s="14"/>
      <c r="S13" s="14"/>
      <c r="T13" s="14"/>
    </row>
    <row r="14" spans="2:20" ht="5.25" customHeight="1">
      <c r="B14" s="1"/>
      <c r="C14" s="1"/>
      <c r="D14" s="1"/>
      <c r="E14" s="1"/>
      <c r="F14" s="1"/>
      <c r="G14" s="1"/>
      <c r="H14" s="1"/>
      <c r="I14" s="1"/>
      <c r="J14" s="1"/>
      <c r="K14" s="1"/>
      <c r="L14" s="1"/>
      <c r="M14" s="1"/>
      <c r="N14" s="1"/>
      <c r="O14" s="1"/>
      <c r="P14" s="1"/>
      <c r="Q14" s="1"/>
      <c r="R14" s="1"/>
      <c r="S14" s="1"/>
      <c r="T14" s="1"/>
    </row>
    <row r="15" spans="2:20" ht="19.5" customHeight="1">
      <c r="B15" s="1"/>
      <c r="C15" s="35" t="s">
        <v>1007</v>
      </c>
      <c r="D15" s="36"/>
      <c r="E15" s="36"/>
      <c r="F15" s="36"/>
      <c r="G15" s="36"/>
      <c r="H15" s="36"/>
      <c r="I15" s="36"/>
      <c r="J15" s="36"/>
      <c r="K15" s="36"/>
      <c r="L15" s="36"/>
      <c r="M15" s="36"/>
      <c r="N15" s="36"/>
      <c r="O15" s="36"/>
      <c r="P15" s="37"/>
      <c r="Q15" s="1"/>
      <c r="R15" s="1"/>
      <c r="S15" s="1"/>
      <c r="T15" s="1"/>
    </row>
    <row r="16" spans="2:20" ht="18" customHeight="1">
      <c r="B16" s="1"/>
      <c r="C16" s="50" t="s">
        <v>1008</v>
      </c>
      <c r="D16" s="51"/>
      <c r="E16" s="51"/>
      <c r="F16" s="51"/>
      <c r="G16" s="1"/>
      <c r="H16" s="1"/>
      <c r="I16" s="1"/>
      <c r="J16" s="1"/>
      <c r="K16" s="52">
        <v>2250000000</v>
      </c>
      <c r="L16" s="51"/>
      <c r="M16" s="51"/>
      <c r="N16" s="1"/>
      <c r="O16" s="1"/>
      <c r="P16" s="1"/>
      <c r="Q16" s="1"/>
      <c r="R16" s="1"/>
      <c r="S16" s="1"/>
      <c r="T16" s="1"/>
    </row>
    <row r="17" spans="2:20" ht="15" customHeight="1">
      <c r="B17" s="1"/>
      <c r="C17" s="50" t="s">
        <v>1009</v>
      </c>
      <c r="D17" s="51"/>
      <c r="E17" s="51"/>
      <c r="F17" s="51"/>
      <c r="G17" s="51"/>
      <c r="H17" s="51"/>
      <c r="I17" s="1"/>
      <c r="J17" s="1"/>
      <c r="K17" s="1"/>
      <c r="L17" s="16"/>
      <c r="M17" s="17">
        <v>0.005416666666666666</v>
      </c>
      <c r="N17" s="1"/>
      <c r="O17" s="1"/>
      <c r="P17" s="1"/>
      <c r="Q17" s="1"/>
      <c r="R17" s="1"/>
      <c r="S17" s="1"/>
      <c r="T17" s="1"/>
    </row>
    <row r="18" spans="2:20" ht="15" customHeight="1">
      <c r="B18" s="1"/>
      <c r="C18" s="50" t="s">
        <v>1010</v>
      </c>
      <c r="D18" s="51"/>
      <c r="E18" s="51"/>
      <c r="F18" s="51"/>
      <c r="G18" s="51"/>
      <c r="H18" s="51"/>
      <c r="I18" s="1"/>
      <c r="J18" s="1"/>
      <c r="K18" s="66">
        <v>6.762861491628614</v>
      </c>
      <c r="L18" s="67"/>
      <c r="M18" s="67"/>
      <c r="N18" s="1"/>
      <c r="O18" s="1"/>
      <c r="P18" s="1"/>
      <c r="Q18" s="1"/>
      <c r="R18" s="1"/>
      <c r="S18" s="1"/>
      <c r="T18" s="1"/>
    </row>
    <row r="19" spans="3:6" ht="15" customHeight="1">
      <c r="C19" s="53" t="s">
        <v>1011</v>
      </c>
      <c r="D19" s="54"/>
      <c r="E19" s="54"/>
      <c r="F19" s="54"/>
    </row>
  </sheetData>
  <sheetProtection/>
  <mergeCells count="34">
    <mergeCell ref="E13:G13"/>
    <mergeCell ref="H13:I13"/>
    <mergeCell ref="J13:L13"/>
    <mergeCell ref="P13:Q13"/>
    <mergeCell ref="K18:M18"/>
    <mergeCell ref="P10:Q10"/>
    <mergeCell ref="E11:G11"/>
    <mergeCell ref="H11:I11"/>
    <mergeCell ref="J11:L11"/>
    <mergeCell ref="P11:Q11"/>
    <mergeCell ref="E12:G12"/>
    <mergeCell ref="H12:I12"/>
    <mergeCell ref="J12:L12"/>
    <mergeCell ref="P12:Q12"/>
    <mergeCell ref="C17:H17"/>
    <mergeCell ref="C18:H18"/>
    <mergeCell ref="C19:F19"/>
    <mergeCell ref="E8:G8"/>
    <mergeCell ref="H8:I8"/>
    <mergeCell ref="J8:L8"/>
    <mergeCell ref="E9:G9"/>
    <mergeCell ref="H9:I9"/>
    <mergeCell ref="J9:L9"/>
    <mergeCell ref="E10:G10"/>
    <mergeCell ref="G2:P2"/>
    <mergeCell ref="C4:P4"/>
    <mergeCell ref="C6:P6"/>
    <mergeCell ref="C15:P15"/>
    <mergeCell ref="C16:F16"/>
    <mergeCell ref="K16:M16"/>
    <mergeCell ref="P8:Q8"/>
    <mergeCell ref="P9:Q9"/>
    <mergeCell ref="H10:I10"/>
    <mergeCell ref="J10:L10"/>
  </mergeCells>
  <hyperlinks>
    <hyperlink ref="C9" r:id="rId1" display="mailto:BD@135194"/>
    <hyperlink ref="C10" r:id="rId2" display="mailto:BD@138090"/>
    <hyperlink ref="C11" r:id="rId3" display="mailto:BD@150169"/>
    <hyperlink ref="C12" r:id="rId4" display="mailto:BD@153515"/>
  </hyperlinks>
  <printOptions/>
  <pageMargins left="0.44431372549019615" right="0.44431372549019615" top="0.44431372549019615" bottom="0.44431372549019615" header="0.5098039215686275" footer="0.5098039215686275"/>
  <pageSetup horizontalDpi="600" verticalDpi="600" orientation="landscape" scale="94" r:id="rId5"/>
</worksheet>
</file>

<file path=xl/worksheets/sheet8.xml><?xml version="1.0" encoding="utf-8"?>
<worksheet xmlns="http://schemas.openxmlformats.org/spreadsheetml/2006/main" xmlns:r="http://schemas.openxmlformats.org/officeDocument/2006/relationships">
  <dimension ref="B2:H19"/>
  <sheetViews>
    <sheetView showGridLines="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0.9921875" style="0" customWidth="1"/>
    <col min="5" max="6" width="17.00390625" style="0" customWidth="1"/>
    <col min="7" max="7" width="23.00390625" style="0" customWidth="1"/>
    <col min="8" max="8" width="7.00390625" style="0" customWidth="1"/>
  </cols>
  <sheetData>
    <row r="1" ht="1.5" customHeight="1"/>
    <row r="2" spans="2:8" ht="7.5" customHeight="1">
      <c r="B2" s="1"/>
      <c r="C2" s="1"/>
      <c r="D2" s="1"/>
      <c r="E2" s="1"/>
      <c r="F2" s="1"/>
      <c r="G2" s="1"/>
      <c r="H2" s="1"/>
    </row>
    <row r="3" spans="2:8" ht="22.5" customHeight="1">
      <c r="B3" s="1"/>
      <c r="C3" s="1"/>
      <c r="D3" s="1"/>
      <c r="E3" s="31" t="s">
        <v>983</v>
      </c>
      <c r="F3" s="32"/>
      <c r="G3" s="32"/>
      <c r="H3" s="32"/>
    </row>
    <row r="4" spans="2:8" ht="7.5" customHeight="1">
      <c r="B4" s="1"/>
      <c r="C4" s="1"/>
      <c r="D4" s="1"/>
      <c r="E4" s="1"/>
      <c r="F4" s="1"/>
      <c r="G4" s="1"/>
      <c r="H4" s="1"/>
    </row>
    <row r="5" spans="2:8" ht="36" customHeight="1">
      <c r="B5" s="33" t="s">
        <v>1038</v>
      </c>
      <c r="C5" s="34"/>
      <c r="D5" s="34"/>
      <c r="E5" s="34"/>
      <c r="F5" s="34"/>
      <c r="G5" s="34"/>
      <c r="H5" s="34"/>
    </row>
    <row r="6" spans="2:8" ht="9.75" customHeight="1">
      <c r="B6" s="1"/>
      <c r="C6" s="1"/>
      <c r="D6" s="1"/>
      <c r="E6" s="1"/>
      <c r="F6" s="1"/>
      <c r="G6" s="1"/>
      <c r="H6" s="1"/>
    </row>
    <row r="7" spans="2:8" ht="18.75" customHeight="1">
      <c r="B7" s="68" t="s">
        <v>1039</v>
      </c>
      <c r="C7" s="69"/>
      <c r="D7" s="69"/>
      <c r="E7" s="69"/>
      <c r="F7" s="69"/>
      <c r="G7" s="69"/>
      <c r="H7" s="70"/>
    </row>
    <row r="8" spans="2:8" ht="12.75" customHeight="1">
      <c r="B8" s="1"/>
      <c r="C8" s="1"/>
      <c r="D8" s="1"/>
      <c r="E8" s="1"/>
      <c r="F8" s="1"/>
      <c r="G8" s="1"/>
      <c r="H8" s="1"/>
    </row>
    <row r="9" spans="2:8" ht="15.75" customHeight="1">
      <c r="B9" s="3" t="s">
        <v>1041</v>
      </c>
      <c r="C9" s="47" t="s">
        <v>1042</v>
      </c>
      <c r="D9" s="43"/>
      <c r="E9" s="43"/>
      <c r="F9" s="4" t="s">
        <v>1043</v>
      </c>
      <c r="G9" s="4" t="s">
        <v>1044</v>
      </c>
      <c r="H9" s="1"/>
    </row>
    <row r="10" spans="2:8" ht="15" customHeight="1">
      <c r="B10" s="5" t="s">
        <v>1045</v>
      </c>
      <c r="C10" s="71" t="s">
        <v>1046</v>
      </c>
      <c r="D10" s="41"/>
      <c r="E10" s="41"/>
      <c r="F10" s="2" t="s">
        <v>1047</v>
      </c>
      <c r="G10" s="2" t="s">
        <v>1048</v>
      </c>
      <c r="H10" s="1"/>
    </row>
    <row r="11" spans="2:8" ht="15" customHeight="1">
      <c r="B11" s="5" t="s">
        <v>1049</v>
      </c>
      <c r="C11" s="71" t="s">
        <v>1050</v>
      </c>
      <c r="D11" s="41"/>
      <c r="E11" s="41"/>
      <c r="F11" s="2" t="s">
        <v>1047</v>
      </c>
      <c r="G11" s="2" t="s">
        <v>1051</v>
      </c>
      <c r="H11" s="1"/>
    </row>
    <row r="12" spans="2:8" ht="15" customHeight="1">
      <c r="B12" s="5" t="s">
        <v>1052</v>
      </c>
      <c r="C12" s="71" t="s">
        <v>1053</v>
      </c>
      <c r="D12" s="41"/>
      <c r="E12" s="41"/>
      <c r="F12" s="2" t="s">
        <v>1047</v>
      </c>
      <c r="G12" s="2" t="s">
        <v>1054</v>
      </c>
      <c r="H12" s="1"/>
    </row>
    <row r="13" spans="2:8" ht="28.5" customHeight="1">
      <c r="B13" s="1"/>
      <c r="C13" s="1"/>
      <c r="D13" s="1"/>
      <c r="E13" s="1"/>
      <c r="F13" s="1"/>
      <c r="G13" s="1"/>
      <c r="H13" s="1"/>
    </row>
    <row r="14" spans="2:8" ht="18.75" customHeight="1">
      <c r="B14" s="68" t="s">
        <v>1040</v>
      </c>
      <c r="C14" s="69"/>
      <c r="D14" s="69"/>
      <c r="E14" s="69"/>
      <c r="F14" s="69"/>
      <c r="G14" s="69"/>
      <c r="H14" s="70"/>
    </row>
    <row r="15" spans="2:8" ht="15.75" customHeight="1">
      <c r="B15" s="1"/>
      <c r="C15" s="1"/>
      <c r="D15" s="1"/>
      <c r="E15" s="1"/>
      <c r="F15" s="1"/>
      <c r="G15" s="1"/>
      <c r="H15" s="1"/>
    </row>
    <row r="16" spans="2:8" ht="15.75" customHeight="1">
      <c r="B16" s="3" t="s">
        <v>1041</v>
      </c>
      <c r="C16" s="47" t="s">
        <v>1042</v>
      </c>
      <c r="D16" s="43"/>
      <c r="E16" s="43"/>
      <c r="F16" s="4" t="s">
        <v>1043</v>
      </c>
      <c r="G16" s="1"/>
      <c r="H16" s="1"/>
    </row>
    <row r="17" spans="2:8" ht="15" customHeight="1">
      <c r="B17" s="5" t="s">
        <v>1045</v>
      </c>
      <c r="C17" s="71" t="s">
        <v>1055</v>
      </c>
      <c r="D17" s="41"/>
      <c r="E17" s="41"/>
      <c r="F17" s="2"/>
      <c r="G17" s="1"/>
      <c r="H17" s="1"/>
    </row>
    <row r="18" spans="2:8" ht="15" customHeight="1">
      <c r="B18" s="5" t="s">
        <v>1049</v>
      </c>
      <c r="C18" s="71" t="s">
        <v>1056</v>
      </c>
      <c r="D18" s="41"/>
      <c r="E18" s="41"/>
      <c r="F18" s="2" t="s">
        <v>1047</v>
      </c>
      <c r="G18" s="1"/>
      <c r="H18" s="1"/>
    </row>
    <row r="19" spans="2:6" ht="15" customHeight="1">
      <c r="B19" s="5" t="s">
        <v>1052</v>
      </c>
      <c r="C19" s="71" t="s">
        <v>1057</v>
      </c>
      <c r="D19" s="41"/>
      <c r="E19" s="41"/>
      <c r="F19" s="2" t="s">
        <v>1047</v>
      </c>
    </row>
  </sheetData>
  <sheetProtection/>
  <mergeCells count="12">
    <mergeCell ref="C16:E16"/>
    <mergeCell ref="C17:E17"/>
    <mergeCell ref="C18:E18"/>
    <mergeCell ref="C19:E19"/>
    <mergeCell ref="E3:H3"/>
    <mergeCell ref="B5:H5"/>
    <mergeCell ref="B7:H7"/>
    <mergeCell ref="B14:H14"/>
    <mergeCell ref="C9:E9"/>
    <mergeCell ref="C10:E10"/>
    <mergeCell ref="C11:E11"/>
    <mergeCell ref="C12:E12"/>
  </mergeCells>
  <printOptions/>
  <pageMargins left="0.44431372549019615" right="0.44431372549019615" top="0.44431372549019615" bottom="0.44431372549019615" header="0.5098039215686275" footer="0.5098039215686275"/>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B1:X88"/>
  <sheetViews>
    <sheetView showGridLines="0" zoomScale="150" zoomScaleNormal="150" zoomScalePageLayoutView="0" workbookViewId="0" topLeftCell="B1">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0.9921875" style="0" customWidth="1"/>
    <col min="6" max="6" width="3.00390625" style="0" customWidth="1"/>
    <col min="7" max="7" width="16.00390625" style="0" customWidth="1"/>
    <col min="8" max="8" width="14.00390625" style="0" customWidth="1"/>
    <col min="9" max="17" width="0.9921875" style="0" customWidth="1"/>
    <col min="18" max="18" width="2.00390625" style="0" customWidth="1"/>
    <col min="19" max="19" width="11.00390625" style="0" customWidth="1"/>
    <col min="20" max="20" width="2.00390625" style="0" customWidth="1"/>
    <col min="21" max="21" width="0.9921875" style="0" customWidth="1"/>
    <col min="22" max="22" width="2.00390625" style="0" customWidth="1"/>
    <col min="23" max="23" width="0.9921875" style="0" customWidth="1"/>
    <col min="24" max="24" width="2.00390625" style="0" customWidth="1"/>
  </cols>
  <sheetData>
    <row r="1" spans="2:24" ht="9" customHeight="1">
      <c r="B1" s="1"/>
      <c r="C1" s="1"/>
      <c r="D1" s="1"/>
      <c r="E1" s="1"/>
      <c r="F1" s="1"/>
      <c r="G1" s="1"/>
      <c r="H1" s="1"/>
      <c r="I1" s="1"/>
      <c r="J1" s="1"/>
      <c r="K1" s="1"/>
      <c r="L1" s="1"/>
      <c r="M1" s="1"/>
      <c r="N1" s="1"/>
      <c r="O1" s="1"/>
      <c r="P1" s="1"/>
      <c r="Q1" s="1"/>
      <c r="R1" s="1"/>
      <c r="S1" s="1"/>
      <c r="T1" s="1"/>
      <c r="U1" s="1"/>
      <c r="V1" s="1"/>
      <c r="W1" s="1"/>
      <c r="X1" s="1"/>
    </row>
    <row r="2" spans="2:24" ht="22.5" customHeight="1">
      <c r="B2" s="1"/>
      <c r="C2" s="1"/>
      <c r="D2" s="1"/>
      <c r="E2" s="1"/>
      <c r="F2" s="31" t="s">
        <v>983</v>
      </c>
      <c r="G2" s="32"/>
      <c r="H2" s="32"/>
      <c r="I2" s="32"/>
      <c r="J2" s="32"/>
      <c r="K2" s="32"/>
      <c r="L2" s="32"/>
      <c r="M2" s="32"/>
      <c r="N2" s="32"/>
      <c r="O2" s="32"/>
      <c r="P2" s="32"/>
      <c r="Q2" s="32"/>
      <c r="R2" s="32"/>
      <c r="S2" s="32"/>
      <c r="T2" s="32"/>
      <c r="U2" s="32"/>
      <c r="V2" s="1"/>
      <c r="W2" s="1"/>
      <c r="X2" s="1"/>
    </row>
    <row r="3" spans="2:24" ht="6" customHeight="1">
      <c r="B3" s="1"/>
      <c r="C3" s="1"/>
      <c r="D3" s="1"/>
      <c r="E3" s="1"/>
      <c r="F3" s="1"/>
      <c r="G3" s="72"/>
      <c r="H3" s="73"/>
      <c r="I3" s="73"/>
      <c r="J3" s="73"/>
      <c r="K3" s="73"/>
      <c r="L3" s="73"/>
      <c r="M3" s="73"/>
      <c r="N3" s="73"/>
      <c r="O3" s="73"/>
      <c r="P3" s="73"/>
      <c r="Q3" s="73"/>
      <c r="R3" s="73"/>
      <c r="S3" s="73"/>
      <c r="T3" s="1"/>
      <c r="U3" s="1"/>
      <c r="V3" s="1"/>
      <c r="W3" s="1"/>
      <c r="X3" s="1"/>
    </row>
    <row r="4" spans="2:24" ht="10.5" customHeight="1">
      <c r="B4" s="1"/>
      <c r="C4" s="1"/>
      <c r="D4" s="1"/>
      <c r="E4" s="1"/>
      <c r="F4" s="1"/>
      <c r="G4" s="73"/>
      <c r="H4" s="73"/>
      <c r="I4" s="73"/>
      <c r="J4" s="73"/>
      <c r="K4" s="73"/>
      <c r="L4" s="73"/>
      <c r="M4" s="73"/>
      <c r="N4" s="73"/>
      <c r="O4" s="73"/>
      <c r="P4" s="73"/>
      <c r="Q4" s="73"/>
      <c r="R4" s="73"/>
      <c r="S4" s="73"/>
      <c r="T4" s="1"/>
      <c r="U4" s="1"/>
      <c r="V4" s="1"/>
      <c r="W4" s="1"/>
      <c r="X4" s="1"/>
    </row>
    <row r="5" spans="2:24" ht="32.25" customHeight="1">
      <c r="B5" s="33" t="s">
        <v>1058</v>
      </c>
      <c r="C5" s="34"/>
      <c r="D5" s="34"/>
      <c r="E5" s="34"/>
      <c r="F5" s="34"/>
      <c r="G5" s="34"/>
      <c r="H5" s="34"/>
      <c r="I5" s="34"/>
      <c r="J5" s="34"/>
      <c r="K5" s="34"/>
      <c r="L5" s="34"/>
      <c r="M5" s="34"/>
      <c r="N5" s="34"/>
      <c r="O5" s="34"/>
      <c r="P5" s="34"/>
      <c r="Q5" s="34"/>
      <c r="R5" s="34"/>
      <c r="S5" s="34"/>
      <c r="T5" s="34"/>
      <c r="U5" s="34"/>
      <c r="V5" s="1"/>
      <c r="W5" s="1"/>
      <c r="X5" s="1"/>
    </row>
    <row r="6" spans="2:24" ht="14.25" customHeight="1">
      <c r="B6" s="50" t="s">
        <v>1059</v>
      </c>
      <c r="C6" s="51"/>
      <c r="D6" s="51"/>
      <c r="E6" s="51"/>
      <c r="F6" s="51"/>
      <c r="G6" s="51"/>
      <c r="H6" s="1"/>
      <c r="I6" s="1"/>
      <c r="J6" s="1"/>
      <c r="K6" s="1"/>
      <c r="L6" s="1"/>
      <c r="M6" s="1"/>
      <c r="N6" s="1"/>
      <c r="O6" s="1"/>
      <c r="P6" s="1"/>
      <c r="Q6" s="1"/>
      <c r="R6" s="1"/>
      <c r="S6" s="1"/>
      <c r="T6" s="1"/>
      <c r="U6" s="1"/>
      <c r="V6" s="1"/>
      <c r="W6" s="1"/>
      <c r="X6" s="1"/>
    </row>
    <row r="7" spans="2:24" ht="5.25" customHeight="1">
      <c r="B7" s="1"/>
      <c r="C7" s="1"/>
      <c r="D7" s="1"/>
      <c r="E7" s="1"/>
      <c r="F7" s="1"/>
      <c r="G7" s="1"/>
      <c r="H7" s="1"/>
      <c r="I7" s="1"/>
      <c r="J7" s="1"/>
      <c r="K7" s="1"/>
      <c r="L7" s="1"/>
      <c r="M7" s="1"/>
      <c r="N7" s="1"/>
      <c r="O7" s="1"/>
      <c r="P7" s="1"/>
      <c r="Q7" s="1"/>
      <c r="R7" s="1"/>
      <c r="S7" s="1"/>
      <c r="T7" s="1"/>
      <c r="U7" s="1"/>
      <c r="V7" s="1"/>
      <c r="W7" s="1"/>
      <c r="X7" s="1"/>
    </row>
    <row r="8" spans="2:24" ht="18.75" customHeight="1">
      <c r="B8" s="35" t="s">
        <v>1060</v>
      </c>
      <c r="C8" s="36"/>
      <c r="D8" s="36"/>
      <c r="E8" s="36"/>
      <c r="F8" s="36"/>
      <c r="G8" s="36"/>
      <c r="H8" s="36"/>
      <c r="I8" s="36"/>
      <c r="J8" s="36"/>
      <c r="K8" s="36"/>
      <c r="L8" s="36"/>
      <c r="M8" s="36"/>
      <c r="N8" s="36"/>
      <c r="O8" s="36"/>
      <c r="P8" s="36"/>
      <c r="Q8" s="36"/>
      <c r="R8" s="36"/>
      <c r="S8" s="36"/>
      <c r="T8" s="36"/>
      <c r="U8" s="37"/>
      <c r="V8" s="1"/>
      <c r="W8" s="1"/>
      <c r="X8" s="1"/>
    </row>
    <row r="9" spans="2:24" ht="4.5" customHeight="1">
      <c r="B9" s="1"/>
      <c r="C9" s="1"/>
      <c r="D9" s="1"/>
      <c r="E9" s="1"/>
      <c r="F9" s="1"/>
      <c r="G9" s="1"/>
      <c r="H9" s="1"/>
      <c r="I9" s="1"/>
      <c r="J9" s="1"/>
      <c r="K9" s="1"/>
      <c r="L9" s="1"/>
      <c r="M9" s="1"/>
      <c r="N9" s="1"/>
      <c r="O9" s="1"/>
      <c r="P9" s="1"/>
      <c r="Q9" s="1"/>
      <c r="R9" s="1"/>
      <c r="S9" s="1"/>
      <c r="T9" s="1"/>
      <c r="U9" s="1"/>
      <c r="V9" s="1"/>
      <c r="W9" s="1"/>
      <c r="X9" s="1"/>
    </row>
    <row r="10" spans="2:24" ht="15.75" customHeight="1">
      <c r="B10" s="74" t="s">
        <v>1061</v>
      </c>
      <c r="C10" s="75"/>
      <c r="D10" s="75"/>
      <c r="E10" s="75"/>
      <c r="F10" s="75"/>
      <c r="G10" s="75"/>
      <c r="H10" s="75"/>
      <c r="I10" s="75"/>
      <c r="J10" s="1"/>
      <c r="K10" s="76">
        <v>2250000000</v>
      </c>
      <c r="L10" s="75"/>
      <c r="M10" s="75"/>
      <c r="N10" s="75"/>
      <c r="O10" s="75"/>
      <c r="P10" s="75"/>
      <c r="Q10" s="75"/>
      <c r="R10" s="75"/>
      <c r="S10" s="75"/>
      <c r="T10" s="75"/>
      <c r="U10" s="1"/>
      <c r="V10" s="18" t="s">
        <v>1062</v>
      </c>
      <c r="W10" s="1"/>
      <c r="X10" s="1"/>
    </row>
    <row r="11" spans="2:24" ht="6" customHeight="1">
      <c r="B11" s="1"/>
      <c r="C11" s="1"/>
      <c r="D11" s="1"/>
      <c r="E11" s="1"/>
      <c r="F11" s="1"/>
      <c r="G11" s="1"/>
      <c r="H11" s="1"/>
      <c r="I11" s="1"/>
      <c r="J11" s="1"/>
      <c r="K11" s="1"/>
      <c r="L11" s="1"/>
      <c r="M11" s="1"/>
      <c r="N11" s="1"/>
      <c r="O11" s="1"/>
      <c r="P11" s="1"/>
      <c r="Q11" s="1"/>
      <c r="R11" s="1"/>
      <c r="S11" s="1"/>
      <c r="T11" s="1"/>
      <c r="U11" s="1"/>
      <c r="V11" s="1"/>
      <c r="W11" s="1"/>
      <c r="X11" s="1"/>
    </row>
    <row r="12" spans="2:24" ht="15.75" customHeight="1">
      <c r="B12" s="74" t="s">
        <v>1064</v>
      </c>
      <c r="C12" s="75"/>
      <c r="D12" s="75"/>
      <c r="E12" s="75"/>
      <c r="F12" s="75"/>
      <c r="G12" s="75"/>
      <c r="H12" s="75"/>
      <c r="I12" s="75"/>
      <c r="J12" s="1"/>
      <c r="K12" s="52">
        <v>2928489753.880004</v>
      </c>
      <c r="L12" s="51"/>
      <c r="M12" s="51"/>
      <c r="N12" s="51"/>
      <c r="O12" s="51"/>
      <c r="P12" s="51"/>
      <c r="Q12" s="51"/>
      <c r="R12" s="51"/>
      <c r="S12" s="51"/>
      <c r="T12" s="51"/>
      <c r="U12" s="51"/>
      <c r="V12" s="77" t="s">
        <v>1063</v>
      </c>
      <c r="W12" s="78"/>
      <c r="X12" s="1"/>
    </row>
    <row r="13" spans="2:24" ht="6.75" customHeight="1">
      <c r="B13" s="1"/>
      <c r="C13" s="1"/>
      <c r="D13" s="1"/>
      <c r="E13" s="1"/>
      <c r="F13" s="1"/>
      <c r="G13" s="1"/>
      <c r="H13" s="1"/>
      <c r="I13" s="1"/>
      <c r="J13" s="1"/>
      <c r="K13" s="1"/>
      <c r="L13" s="1"/>
      <c r="M13" s="1"/>
      <c r="N13" s="1"/>
      <c r="O13" s="1"/>
      <c r="P13" s="1"/>
      <c r="Q13" s="1"/>
      <c r="R13" s="1"/>
      <c r="S13" s="1"/>
      <c r="T13" s="1"/>
      <c r="U13" s="1"/>
      <c r="V13" s="1"/>
      <c r="W13" s="1"/>
      <c r="X13" s="1"/>
    </row>
    <row r="14" spans="2:24" ht="15" customHeight="1">
      <c r="B14" s="50" t="s">
        <v>1065</v>
      </c>
      <c r="C14" s="51"/>
      <c r="D14" s="51"/>
      <c r="E14" s="51"/>
      <c r="F14" s="51"/>
      <c r="G14" s="51"/>
      <c r="H14" s="51"/>
      <c r="I14" s="51"/>
      <c r="J14" s="1"/>
      <c r="K14" s="1"/>
      <c r="L14" s="1"/>
      <c r="M14" s="52">
        <v>13000000</v>
      </c>
      <c r="N14" s="51"/>
      <c r="O14" s="51"/>
      <c r="P14" s="51"/>
      <c r="Q14" s="51"/>
      <c r="R14" s="51"/>
      <c r="S14" s="51"/>
      <c r="T14" s="51"/>
      <c r="U14" s="51"/>
      <c r="V14" s="77" t="s">
        <v>1066</v>
      </c>
      <c r="W14" s="78"/>
      <c r="X14" s="1"/>
    </row>
    <row r="15" spans="2:24" ht="7.5" customHeight="1">
      <c r="B15" s="1"/>
      <c r="C15" s="1"/>
      <c r="D15" s="1"/>
      <c r="E15" s="1"/>
      <c r="F15" s="1"/>
      <c r="G15" s="1"/>
      <c r="H15" s="1"/>
      <c r="I15" s="1"/>
      <c r="J15" s="1"/>
      <c r="K15" s="1"/>
      <c r="L15" s="1"/>
      <c r="M15" s="1"/>
      <c r="N15" s="1"/>
      <c r="O15" s="1"/>
      <c r="P15" s="1"/>
      <c r="Q15" s="1"/>
      <c r="R15" s="1"/>
      <c r="S15" s="1"/>
      <c r="T15" s="1"/>
      <c r="U15" s="1"/>
      <c r="V15" s="1"/>
      <c r="W15" s="1"/>
      <c r="X15" s="1"/>
    </row>
    <row r="16" spans="2:24" ht="15" customHeight="1">
      <c r="B16" s="50" t="s">
        <v>1067</v>
      </c>
      <c r="C16" s="51"/>
      <c r="D16" s="51"/>
      <c r="E16" s="51"/>
      <c r="F16" s="51"/>
      <c r="G16" s="51"/>
      <c r="H16" s="51"/>
      <c r="I16" s="51"/>
      <c r="J16" s="1"/>
      <c r="K16" s="1"/>
      <c r="L16" s="1"/>
      <c r="M16" s="52">
        <v>120458225.17</v>
      </c>
      <c r="N16" s="51"/>
      <c r="O16" s="51"/>
      <c r="P16" s="51"/>
      <c r="Q16" s="51"/>
      <c r="R16" s="51"/>
      <c r="S16" s="51"/>
      <c r="T16" s="51"/>
      <c r="U16" s="51"/>
      <c r="V16" s="77" t="s">
        <v>1068</v>
      </c>
      <c r="W16" s="78"/>
      <c r="X16" s="1"/>
    </row>
    <row r="17" spans="2:24" ht="7.5" customHeight="1">
      <c r="B17" s="1"/>
      <c r="C17" s="1"/>
      <c r="D17" s="1"/>
      <c r="E17" s="1"/>
      <c r="F17" s="1"/>
      <c r="G17" s="1"/>
      <c r="H17" s="1"/>
      <c r="I17" s="1"/>
      <c r="J17" s="1"/>
      <c r="K17" s="1"/>
      <c r="L17" s="1"/>
      <c r="M17" s="1"/>
      <c r="N17" s="1"/>
      <c r="O17" s="1"/>
      <c r="P17" s="1"/>
      <c r="Q17" s="1"/>
      <c r="R17" s="1"/>
      <c r="S17" s="1"/>
      <c r="T17" s="1"/>
      <c r="U17" s="1"/>
      <c r="V17" s="1"/>
      <c r="W17" s="1"/>
      <c r="X17" s="1"/>
    </row>
    <row r="18" spans="2:24" ht="15.75" customHeight="1">
      <c r="B18" s="50" t="s">
        <v>1069</v>
      </c>
      <c r="C18" s="51"/>
      <c r="D18" s="51"/>
      <c r="E18" s="51"/>
      <c r="F18" s="51"/>
      <c r="G18" s="51"/>
      <c r="H18" s="51"/>
      <c r="I18" s="51"/>
      <c r="J18" s="1"/>
      <c r="K18" s="79">
        <v>0.3608657684666685</v>
      </c>
      <c r="L18" s="75"/>
      <c r="M18" s="75"/>
      <c r="N18" s="75"/>
      <c r="O18" s="75"/>
      <c r="P18" s="75"/>
      <c r="Q18" s="75"/>
      <c r="R18" s="75"/>
      <c r="S18" s="75"/>
      <c r="T18" s="75"/>
      <c r="U18" s="75"/>
      <c r="V18" s="1"/>
      <c r="W18" s="1"/>
      <c r="X18" s="1"/>
    </row>
    <row r="19" spans="2:24" ht="15.75" customHeight="1">
      <c r="B19" s="1"/>
      <c r="C19" s="1"/>
      <c r="D19" s="1"/>
      <c r="E19" s="1"/>
      <c r="F19" s="1"/>
      <c r="G19" s="1"/>
      <c r="H19" s="1"/>
      <c r="I19" s="1"/>
      <c r="J19" s="1"/>
      <c r="K19" s="1"/>
      <c r="L19" s="1"/>
      <c r="M19" s="1"/>
      <c r="N19" s="1"/>
      <c r="O19" s="1"/>
      <c r="P19" s="1"/>
      <c r="Q19" s="1"/>
      <c r="R19" s="1"/>
      <c r="S19" s="1"/>
      <c r="T19" s="1"/>
      <c r="U19" s="1"/>
      <c r="V19" s="1"/>
      <c r="W19" s="1"/>
      <c r="X19" s="1"/>
    </row>
    <row r="20" spans="2:24" ht="18.75" customHeight="1">
      <c r="B20" s="35" t="s">
        <v>1070</v>
      </c>
      <c r="C20" s="36"/>
      <c r="D20" s="36"/>
      <c r="E20" s="36"/>
      <c r="F20" s="36"/>
      <c r="G20" s="36"/>
      <c r="H20" s="36"/>
      <c r="I20" s="36"/>
      <c r="J20" s="36"/>
      <c r="K20" s="36"/>
      <c r="L20" s="36"/>
      <c r="M20" s="36"/>
      <c r="N20" s="36"/>
      <c r="O20" s="36"/>
      <c r="P20" s="36"/>
      <c r="Q20" s="36"/>
      <c r="R20" s="36"/>
      <c r="S20" s="36"/>
      <c r="T20" s="37"/>
      <c r="U20" s="1"/>
      <c r="V20" s="1"/>
      <c r="W20" s="1"/>
      <c r="X20" s="1"/>
    </row>
    <row r="21" spans="2:24" ht="6" customHeight="1">
      <c r="B21" s="1"/>
      <c r="C21" s="1"/>
      <c r="D21" s="1"/>
      <c r="E21" s="1"/>
      <c r="F21" s="1"/>
      <c r="G21" s="1"/>
      <c r="H21" s="1"/>
      <c r="I21" s="1"/>
      <c r="J21" s="1"/>
      <c r="K21" s="1"/>
      <c r="L21" s="1"/>
      <c r="M21" s="1"/>
      <c r="N21" s="1"/>
      <c r="O21" s="1"/>
      <c r="P21" s="1"/>
      <c r="Q21" s="1"/>
      <c r="R21" s="1"/>
      <c r="S21" s="1"/>
      <c r="T21" s="1"/>
      <c r="U21" s="1"/>
      <c r="V21" s="1"/>
      <c r="W21" s="1"/>
      <c r="X21" s="1"/>
    </row>
    <row r="22" spans="2:24" ht="15" customHeight="1">
      <c r="B22" s="48" t="s">
        <v>1113</v>
      </c>
      <c r="C22" s="41"/>
      <c r="D22" s="41"/>
      <c r="E22" s="41"/>
      <c r="F22" s="41"/>
      <c r="G22" s="41"/>
      <c r="H22" s="41"/>
      <c r="I22" s="104"/>
      <c r="J22" s="105"/>
      <c r="K22" s="106">
        <v>2405442424.3376627</v>
      </c>
      <c r="L22" s="41"/>
      <c r="M22" s="41"/>
      <c r="N22" s="41"/>
      <c r="O22" s="41"/>
      <c r="P22" s="41"/>
      <c r="Q22" s="41"/>
      <c r="R22" s="41"/>
      <c r="S22" s="41"/>
      <c r="T22" s="41"/>
      <c r="U22" s="41"/>
      <c r="V22" s="77" t="s">
        <v>1071</v>
      </c>
      <c r="W22" s="78"/>
      <c r="X22" s="1"/>
    </row>
    <row r="23" spans="2:24" ht="9.75" customHeight="1">
      <c r="B23" s="71"/>
      <c r="C23" s="41"/>
      <c r="D23" s="41"/>
      <c r="E23" s="41"/>
      <c r="F23" s="41"/>
      <c r="G23" s="41"/>
      <c r="H23" s="41"/>
      <c r="I23" s="104"/>
      <c r="J23" s="105"/>
      <c r="K23" s="107"/>
      <c r="L23" s="41"/>
      <c r="M23" s="41"/>
      <c r="N23" s="41"/>
      <c r="O23" s="41"/>
      <c r="P23" s="41"/>
      <c r="Q23" s="41"/>
      <c r="R23" s="41"/>
      <c r="S23" s="41"/>
      <c r="T23" s="41"/>
      <c r="U23" s="41"/>
      <c r="V23" s="1"/>
      <c r="W23" s="1"/>
      <c r="X23" s="1"/>
    </row>
    <row r="24" spans="2:24" ht="14.25" customHeight="1">
      <c r="B24" s="48" t="s">
        <v>1114</v>
      </c>
      <c r="C24" s="41"/>
      <c r="D24" s="41"/>
      <c r="E24" s="41"/>
      <c r="F24" s="41"/>
      <c r="G24" s="41"/>
      <c r="H24" s="41"/>
      <c r="I24" s="41"/>
      <c r="J24" s="41"/>
      <c r="K24" s="41"/>
      <c r="L24" s="104"/>
      <c r="M24" s="105"/>
      <c r="N24" s="108">
        <v>1.0690855219278501</v>
      </c>
      <c r="O24" s="41"/>
      <c r="P24" s="41"/>
      <c r="Q24" s="41"/>
      <c r="R24" s="41"/>
      <c r="S24" s="41"/>
      <c r="T24" s="41"/>
      <c r="U24" s="41"/>
      <c r="V24" s="80" t="s">
        <v>1072</v>
      </c>
      <c r="W24" s="81"/>
      <c r="X24" s="82"/>
    </row>
    <row r="25" spans="2:24" ht="9" customHeight="1">
      <c r="B25" s="71"/>
      <c r="C25" s="41"/>
      <c r="D25" s="41"/>
      <c r="E25" s="41"/>
      <c r="F25" s="41"/>
      <c r="G25" s="41"/>
      <c r="H25" s="41"/>
      <c r="I25" s="104"/>
      <c r="J25" s="105"/>
      <c r="K25" s="107"/>
      <c r="L25" s="41"/>
      <c r="M25" s="41"/>
      <c r="N25" s="41"/>
      <c r="O25" s="41"/>
      <c r="P25" s="41"/>
      <c r="Q25" s="41"/>
      <c r="R25" s="41"/>
      <c r="S25" s="41"/>
      <c r="T25" s="41"/>
      <c r="U25" s="41"/>
      <c r="V25" s="83"/>
      <c r="W25" s="84"/>
      <c r="X25" s="85"/>
    </row>
    <row r="26" spans="2:24" ht="15" customHeight="1">
      <c r="B26" s="109" t="s">
        <v>1115</v>
      </c>
      <c r="C26" s="110"/>
      <c r="D26" s="110"/>
      <c r="E26" s="110"/>
      <c r="F26" s="110"/>
      <c r="G26" s="110"/>
      <c r="H26" s="111"/>
      <c r="I26" s="104"/>
      <c r="J26" s="105"/>
      <c r="K26" s="112" t="s">
        <v>1098</v>
      </c>
      <c r="L26" s="113"/>
      <c r="M26" s="113"/>
      <c r="N26" s="113"/>
      <c r="O26" s="113"/>
      <c r="P26" s="113"/>
      <c r="Q26" s="113"/>
      <c r="R26" s="113"/>
      <c r="S26" s="113"/>
      <c r="T26" s="113"/>
      <c r="U26" s="114"/>
      <c r="V26" s="86"/>
      <c r="W26" s="87"/>
      <c r="X26" s="88"/>
    </row>
    <row r="27" spans="2:24" ht="12.75" customHeight="1">
      <c r="B27" s="1"/>
      <c r="C27" s="1"/>
      <c r="D27" s="1"/>
      <c r="E27" s="1"/>
      <c r="F27" s="1"/>
      <c r="G27" s="1"/>
      <c r="H27" s="1"/>
      <c r="I27" s="1"/>
      <c r="J27" s="1"/>
      <c r="K27" s="1"/>
      <c r="L27" s="1"/>
      <c r="M27" s="1"/>
      <c r="N27" s="1"/>
      <c r="O27" s="1"/>
      <c r="P27" s="1"/>
      <c r="Q27" s="1"/>
      <c r="R27" s="1"/>
      <c r="S27" s="1"/>
      <c r="T27" s="1"/>
      <c r="U27" s="1"/>
      <c r="V27" s="1"/>
      <c r="W27" s="1"/>
      <c r="X27" s="1"/>
    </row>
    <row r="28" spans="2:24" ht="18.75" customHeight="1">
      <c r="B28" s="35" t="s">
        <v>1073</v>
      </c>
      <c r="C28" s="36"/>
      <c r="D28" s="36"/>
      <c r="E28" s="36"/>
      <c r="F28" s="36"/>
      <c r="G28" s="36"/>
      <c r="H28" s="36"/>
      <c r="I28" s="36"/>
      <c r="J28" s="36"/>
      <c r="K28" s="36"/>
      <c r="L28" s="36"/>
      <c r="M28" s="36"/>
      <c r="N28" s="36"/>
      <c r="O28" s="36"/>
      <c r="P28" s="36"/>
      <c r="Q28" s="36"/>
      <c r="R28" s="36"/>
      <c r="S28" s="36"/>
      <c r="T28" s="36"/>
      <c r="U28" s="37"/>
      <c r="V28" s="1"/>
      <c r="W28" s="1"/>
      <c r="X28" s="1"/>
    </row>
    <row r="29" spans="2:24" ht="4.5" customHeight="1">
      <c r="B29" s="1"/>
      <c r="C29" s="1"/>
      <c r="D29" s="1"/>
      <c r="E29" s="1"/>
      <c r="F29" s="1"/>
      <c r="G29" s="1"/>
      <c r="H29" s="1"/>
      <c r="I29" s="1"/>
      <c r="J29" s="1"/>
      <c r="K29" s="1"/>
      <c r="L29" s="1"/>
      <c r="M29" s="1"/>
      <c r="N29" s="1"/>
      <c r="O29" s="1"/>
      <c r="P29" s="1"/>
      <c r="Q29" s="1"/>
      <c r="R29" s="1"/>
      <c r="S29" s="1"/>
      <c r="T29" s="1"/>
      <c r="U29" s="1"/>
      <c r="V29" s="1"/>
      <c r="W29" s="1"/>
      <c r="X29" s="1"/>
    </row>
    <row r="30" spans="2:24" ht="13.5" customHeight="1">
      <c r="B30" s="50" t="s">
        <v>1074</v>
      </c>
      <c r="C30" s="51"/>
      <c r="D30" s="51"/>
      <c r="E30" s="51"/>
      <c r="F30" s="51"/>
      <c r="G30" s="51"/>
      <c r="H30" s="51"/>
      <c r="I30" s="51"/>
      <c r="J30" s="1"/>
      <c r="K30" s="1"/>
      <c r="L30" s="1"/>
      <c r="M30" s="52">
        <v>13595835.2</v>
      </c>
      <c r="N30" s="51"/>
      <c r="O30" s="51"/>
      <c r="P30" s="51"/>
      <c r="Q30" s="51"/>
      <c r="R30" s="51"/>
      <c r="S30" s="51"/>
      <c r="T30" s="51"/>
      <c r="U30" s="1"/>
      <c r="V30" s="77" t="s">
        <v>1075</v>
      </c>
      <c r="W30" s="78"/>
      <c r="X30" s="1"/>
    </row>
    <row r="31" spans="2:24" ht="6" customHeight="1">
      <c r="B31" s="1"/>
      <c r="C31" s="1"/>
      <c r="D31" s="1"/>
      <c r="E31" s="1"/>
      <c r="F31" s="1"/>
      <c r="G31" s="1"/>
      <c r="H31" s="1"/>
      <c r="I31" s="1"/>
      <c r="J31" s="1"/>
      <c r="K31" s="1"/>
      <c r="L31" s="1"/>
      <c r="M31" s="1"/>
      <c r="N31" s="1"/>
      <c r="O31" s="1"/>
      <c r="P31" s="1"/>
      <c r="Q31" s="1"/>
      <c r="R31" s="1"/>
      <c r="S31" s="1"/>
      <c r="T31" s="1"/>
      <c r="U31" s="1"/>
      <c r="V31" s="1"/>
      <c r="W31" s="1"/>
      <c r="X31" s="1"/>
    </row>
    <row r="32" spans="2:24" ht="15.75" customHeight="1">
      <c r="B32" s="50" t="s">
        <v>1077</v>
      </c>
      <c r="C32" s="51"/>
      <c r="D32" s="51"/>
      <c r="E32" s="51"/>
      <c r="F32" s="51"/>
      <c r="G32" s="51"/>
      <c r="H32" s="51"/>
      <c r="I32" s="51"/>
      <c r="J32" s="1"/>
      <c r="K32" s="1"/>
      <c r="L32" s="1"/>
      <c r="M32" s="52">
        <v>120458225.17</v>
      </c>
      <c r="N32" s="51"/>
      <c r="O32" s="51"/>
      <c r="P32" s="51"/>
      <c r="Q32" s="51"/>
      <c r="R32" s="51"/>
      <c r="S32" s="51"/>
      <c r="T32" s="51"/>
      <c r="U32" s="51"/>
      <c r="V32" s="77" t="s">
        <v>1076</v>
      </c>
      <c r="W32" s="78"/>
      <c r="X32" s="1"/>
    </row>
    <row r="33" spans="2:24" ht="4.5" customHeight="1">
      <c r="B33" s="1"/>
      <c r="C33" s="1"/>
      <c r="D33" s="1"/>
      <c r="E33" s="1"/>
      <c r="F33" s="1"/>
      <c r="G33" s="1"/>
      <c r="H33" s="1"/>
      <c r="I33" s="1"/>
      <c r="J33" s="1"/>
      <c r="K33" s="1"/>
      <c r="L33" s="1"/>
      <c r="M33" s="1"/>
      <c r="N33" s="1"/>
      <c r="O33" s="1"/>
      <c r="P33" s="1"/>
      <c r="Q33" s="1"/>
      <c r="R33" s="1"/>
      <c r="S33" s="1"/>
      <c r="T33" s="1"/>
      <c r="U33" s="1"/>
      <c r="V33" s="1"/>
      <c r="W33" s="1"/>
      <c r="X33" s="1"/>
    </row>
    <row r="34" spans="2:24" ht="15" customHeight="1">
      <c r="B34" s="48" t="s">
        <v>1113</v>
      </c>
      <c r="C34" s="41"/>
      <c r="D34" s="41"/>
      <c r="E34" s="41"/>
      <c r="F34" s="41"/>
      <c r="G34" s="41"/>
      <c r="H34" s="41"/>
      <c r="I34" s="104"/>
      <c r="J34" s="105"/>
      <c r="K34" s="106">
        <v>2405442424.3376627</v>
      </c>
      <c r="L34" s="41"/>
      <c r="M34" s="41"/>
      <c r="N34" s="41"/>
      <c r="O34" s="41"/>
      <c r="P34" s="41"/>
      <c r="Q34" s="41"/>
      <c r="R34" s="41"/>
      <c r="S34" s="41"/>
      <c r="T34" s="41"/>
      <c r="U34" s="41"/>
      <c r="V34" s="1"/>
      <c r="W34" s="1"/>
      <c r="X34" s="1"/>
    </row>
    <row r="35" spans="2:24" ht="6.75" customHeight="1">
      <c r="B35" s="71"/>
      <c r="C35" s="41"/>
      <c r="D35" s="41"/>
      <c r="E35" s="41"/>
      <c r="F35" s="41"/>
      <c r="G35" s="41"/>
      <c r="H35" s="41"/>
      <c r="I35" s="104"/>
      <c r="J35" s="105"/>
      <c r="K35" s="107"/>
      <c r="L35" s="41"/>
      <c r="M35" s="41"/>
      <c r="N35" s="41"/>
      <c r="O35" s="41"/>
      <c r="P35" s="41"/>
      <c r="Q35" s="41"/>
      <c r="R35" s="41"/>
      <c r="S35" s="41"/>
      <c r="T35" s="41"/>
      <c r="U35" s="41"/>
      <c r="V35" s="1"/>
      <c r="W35" s="1"/>
      <c r="X35" s="1"/>
    </row>
    <row r="36" spans="2:24" ht="13.5" customHeight="1">
      <c r="B36" s="48" t="s">
        <v>1116</v>
      </c>
      <c r="C36" s="41"/>
      <c r="D36" s="41"/>
      <c r="E36" s="41"/>
      <c r="F36" s="41"/>
      <c r="G36" s="41"/>
      <c r="H36" s="41"/>
      <c r="I36" s="104"/>
      <c r="J36" s="105"/>
      <c r="K36" s="108">
        <v>1.1286651043145166</v>
      </c>
      <c r="L36" s="41"/>
      <c r="M36" s="41"/>
      <c r="N36" s="41"/>
      <c r="O36" s="41"/>
      <c r="P36" s="41"/>
      <c r="Q36" s="41"/>
      <c r="R36" s="41"/>
      <c r="S36" s="41"/>
      <c r="T36" s="41"/>
      <c r="U36" s="41"/>
      <c r="V36" s="80" t="s">
        <v>1078</v>
      </c>
      <c r="W36" s="81"/>
      <c r="X36" s="82"/>
    </row>
    <row r="37" spans="2:24" ht="6" customHeight="1">
      <c r="B37" s="71"/>
      <c r="C37" s="41"/>
      <c r="D37" s="41"/>
      <c r="E37" s="41"/>
      <c r="F37" s="41"/>
      <c r="G37" s="41"/>
      <c r="H37" s="41"/>
      <c r="I37" s="104"/>
      <c r="J37" s="105"/>
      <c r="K37" s="107"/>
      <c r="L37" s="41"/>
      <c r="M37" s="41"/>
      <c r="N37" s="41"/>
      <c r="O37" s="41"/>
      <c r="P37" s="41"/>
      <c r="Q37" s="41"/>
      <c r="R37" s="41"/>
      <c r="S37" s="41"/>
      <c r="T37" s="41"/>
      <c r="U37" s="41"/>
      <c r="V37" s="83"/>
      <c r="W37" s="84"/>
      <c r="X37" s="85"/>
    </row>
    <row r="38" spans="2:24" ht="15" customHeight="1">
      <c r="B38" s="109" t="s">
        <v>1117</v>
      </c>
      <c r="C38" s="110"/>
      <c r="D38" s="110"/>
      <c r="E38" s="110"/>
      <c r="F38" s="110"/>
      <c r="G38" s="110"/>
      <c r="H38" s="111"/>
      <c r="I38" s="104"/>
      <c r="J38" s="105"/>
      <c r="K38" s="112" t="s">
        <v>1098</v>
      </c>
      <c r="L38" s="113"/>
      <c r="M38" s="113"/>
      <c r="N38" s="113"/>
      <c r="O38" s="113"/>
      <c r="P38" s="113"/>
      <c r="Q38" s="113"/>
      <c r="R38" s="113"/>
      <c r="S38" s="113"/>
      <c r="T38" s="113"/>
      <c r="U38" s="114"/>
      <c r="V38" s="86"/>
      <c r="W38" s="87"/>
      <c r="X38" s="88"/>
    </row>
    <row r="39" spans="2:24" ht="11.25" customHeight="1">
      <c r="B39" s="1"/>
      <c r="C39" s="1"/>
      <c r="D39" s="1"/>
      <c r="E39" s="1"/>
      <c r="F39" s="1"/>
      <c r="G39" s="1"/>
      <c r="H39" s="1"/>
      <c r="I39" s="1"/>
      <c r="J39" s="1"/>
      <c r="K39" s="1"/>
      <c r="L39" s="1"/>
      <c r="M39" s="1"/>
      <c r="N39" s="1"/>
      <c r="O39" s="1"/>
      <c r="P39" s="1"/>
      <c r="Q39" s="1"/>
      <c r="R39" s="1"/>
      <c r="S39" s="1"/>
      <c r="T39" s="1"/>
      <c r="U39" s="1"/>
      <c r="V39" s="1"/>
      <c r="W39" s="1"/>
      <c r="X39" s="1"/>
    </row>
    <row r="40" spans="2:24" ht="18.75" customHeight="1">
      <c r="B40" s="35" t="s">
        <v>1079</v>
      </c>
      <c r="C40" s="36"/>
      <c r="D40" s="36"/>
      <c r="E40" s="36"/>
      <c r="F40" s="36"/>
      <c r="G40" s="36"/>
      <c r="H40" s="36"/>
      <c r="I40" s="36"/>
      <c r="J40" s="36"/>
      <c r="K40" s="36"/>
      <c r="L40" s="36"/>
      <c r="M40" s="36"/>
      <c r="N40" s="36"/>
      <c r="O40" s="36"/>
      <c r="P40" s="36"/>
      <c r="Q40" s="36"/>
      <c r="R40" s="36"/>
      <c r="S40" s="36"/>
      <c r="T40" s="36"/>
      <c r="U40" s="37"/>
      <c r="V40" s="1"/>
      <c r="W40" s="1"/>
      <c r="X40" s="1"/>
    </row>
    <row r="41" spans="2:24" ht="5.25" customHeight="1">
      <c r="B41" s="1"/>
      <c r="C41" s="1"/>
      <c r="D41" s="1"/>
      <c r="E41" s="1"/>
      <c r="F41" s="1"/>
      <c r="G41" s="1"/>
      <c r="H41" s="1"/>
      <c r="I41" s="1"/>
      <c r="J41" s="1"/>
      <c r="K41" s="1"/>
      <c r="L41" s="1"/>
      <c r="M41" s="1"/>
      <c r="N41" s="1"/>
      <c r="O41" s="1"/>
      <c r="P41" s="1"/>
      <c r="Q41" s="1"/>
      <c r="R41" s="1"/>
      <c r="S41" s="1"/>
      <c r="T41" s="1"/>
      <c r="U41" s="1"/>
      <c r="V41" s="1"/>
      <c r="W41" s="1"/>
      <c r="X41" s="1"/>
    </row>
    <row r="42" spans="2:24" ht="15.75" customHeight="1">
      <c r="B42" s="50" t="s">
        <v>1081</v>
      </c>
      <c r="C42" s="51"/>
      <c r="D42" s="51"/>
      <c r="E42" s="51"/>
      <c r="F42" s="51"/>
      <c r="G42" s="51"/>
      <c r="H42" s="51"/>
      <c r="I42" s="51"/>
      <c r="J42" s="51"/>
      <c r="K42" s="51"/>
      <c r="L42" s="51"/>
      <c r="M42" s="51"/>
      <c r="N42" s="51"/>
      <c r="O42" s="1"/>
      <c r="P42" s="89">
        <v>442064183.35999864</v>
      </c>
      <c r="Q42" s="90"/>
      <c r="R42" s="90"/>
      <c r="S42" s="90"/>
      <c r="T42" s="90"/>
      <c r="U42" s="90"/>
      <c r="V42" s="77" t="s">
        <v>1080</v>
      </c>
      <c r="W42" s="78"/>
      <c r="X42" s="1"/>
    </row>
    <row r="43" spans="2:24" ht="7.5" customHeight="1">
      <c r="B43" s="1"/>
      <c r="C43" s="1"/>
      <c r="D43" s="1"/>
      <c r="E43" s="1"/>
      <c r="F43" s="1"/>
      <c r="G43" s="1"/>
      <c r="H43" s="1"/>
      <c r="I43" s="1"/>
      <c r="J43" s="1"/>
      <c r="K43" s="1"/>
      <c r="L43" s="1"/>
      <c r="M43" s="1"/>
      <c r="N43" s="1"/>
      <c r="O43" s="1"/>
      <c r="P43" s="1"/>
      <c r="Q43" s="1"/>
      <c r="R43" s="1"/>
      <c r="S43" s="1"/>
      <c r="T43" s="1"/>
      <c r="U43" s="1"/>
      <c r="V43" s="1"/>
      <c r="W43" s="1"/>
      <c r="X43" s="1"/>
    </row>
    <row r="44" spans="2:24" ht="13.5" customHeight="1">
      <c r="B44" s="1"/>
      <c r="C44" s="92"/>
      <c r="D44" s="91" t="s">
        <v>1082</v>
      </c>
      <c r="E44" s="90"/>
      <c r="F44" s="90"/>
      <c r="G44" s="90"/>
      <c r="H44" s="90"/>
      <c r="I44" s="90"/>
      <c r="J44" s="90"/>
      <c r="K44" s="90"/>
      <c r="L44" s="90"/>
      <c r="M44" s="90"/>
      <c r="N44" s="90"/>
      <c r="O44" s="90"/>
      <c r="P44" s="52">
        <v>440624183.35999864</v>
      </c>
      <c r="Q44" s="51"/>
      <c r="R44" s="51"/>
      <c r="S44" s="51"/>
      <c r="T44" s="51"/>
      <c r="U44" s="1"/>
      <c r="V44" s="1"/>
      <c r="W44" s="1"/>
      <c r="X44" s="1"/>
    </row>
    <row r="45" spans="2:24" ht="7.5" customHeight="1">
      <c r="B45" s="1"/>
      <c r="C45" s="93"/>
      <c r="D45" s="1"/>
      <c r="E45" s="1"/>
      <c r="F45" s="1"/>
      <c r="G45" s="1"/>
      <c r="H45" s="1"/>
      <c r="I45" s="1"/>
      <c r="J45" s="1"/>
      <c r="K45" s="1"/>
      <c r="L45" s="1"/>
      <c r="M45" s="1"/>
      <c r="N45" s="1"/>
      <c r="O45" s="1"/>
      <c r="P45" s="1"/>
      <c r="Q45" s="1"/>
      <c r="R45" s="1"/>
      <c r="S45" s="1"/>
      <c r="T45" s="1"/>
      <c r="U45" s="1"/>
      <c r="V45" s="1"/>
      <c r="W45" s="1"/>
      <c r="X45" s="1"/>
    </row>
    <row r="46" spans="2:24" ht="13.5" customHeight="1">
      <c r="B46" s="1"/>
      <c r="C46" s="93"/>
      <c r="D46" s="91" t="s">
        <v>1083</v>
      </c>
      <c r="E46" s="90"/>
      <c r="F46" s="90"/>
      <c r="G46" s="90"/>
      <c r="H46" s="90"/>
      <c r="I46" s="90"/>
      <c r="J46" s="90"/>
      <c r="K46" s="90"/>
      <c r="L46" s="90"/>
      <c r="M46" s="90"/>
      <c r="N46" s="1"/>
      <c r="O46" s="1"/>
      <c r="P46" s="52">
        <v>1440000</v>
      </c>
      <c r="Q46" s="51"/>
      <c r="R46" s="51"/>
      <c r="S46" s="51"/>
      <c r="T46" s="51"/>
      <c r="U46" s="51"/>
      <c r="V46" s="1"/>
      <c r="W46" s="1"/>
      <c r="X46" s="1"/>
    </row>
    <row r="47" spans="2:24" ht="9" customHeight="1">
      <c r="B47" s="1"/>
      <c r="C47" s="93"/>
      <c r="D47" s="1"/>
      <c r="E47" s="1"/>
      <c r="F47" s="1"/>
      <c r="G47" s="1"/>
      <c r="H47" s="1"/>
      <c r="I47" s="1"/>
      <c r="J47" s="1"/>
      <c r="K47" s="1"/>
      <c r="L47" s="1"/>
      <c r="M47" s="1"/>
      <c r="N47" s="1"/>
      <c r="O47" s="1"/>
      <c r="P47" s="1"/>
      <c r="Q47" s="1"/>
      <c r="R47" s="1"/>
      <c r="S47" s="1"/>
      <c r="T47" s="1"/>
      <c r="U47" s="1"/>
      <c r="V47" s="1"/>
      <c r="W47" s="1"/>
      <c r="X47" s="1"/>
    </row>
    <row r="48" spans="2:24" ht="13.5" customHeight="1">
      <c r="B48" s="1"/>
      <c r="C48" s="93"/>
      <c r="D48" s="91" t="s">
        <v>1084</v>
      </c>
      <c r="E48" s="90"/>
      <c r="F48" s="90"/>
      <c r="G48" s="90"/>
      <c r="H48" s="90"/>
      <c r="I48" s="90"/>
      <c r="J48" s="90"/>
      <c r="K48" s="90"/>
      <c r="L48" s="90"/>
      <c r="M48" s="90"/>
      <c r="N48" s="90"/>
      <c r="O48" s="90"/>
      <c r="P48" s="95" t="s">
        <v>86</v>
      </c>
      <c r="Q48" s="51"/>
      <c r="R48" s="51"/>
      <c r="S48" s="51"/>
      <c r="T48" s="51"/>
      <c r="U48" s="51"/>
      <c r="V48" s="1"/>
      <c r="W48" s="1"/>
      <c r="X48" s="1"/>
    </row>
    <row r="49" spans="2:24" ht="8.25" customHeight="1">
      <c r="B49" s="1"/>
      <c r="C49" s="93"/>
      <c r="D49" s="1"/>
      <c r="E49" s="1"/>
      <c r="F49" s="1"/>
      <c r="G49" s="1"/>
      <c r="H49" s="1"/>
      <c r="I49" s="1"/>
      <c r="J49" s="1"/>
      <c r="K49" s="1"/>
      <c r="L49" s="1"/>
      <c r="M49" s="1"/>
      <c r="N49" s="1"/>
      <c r="O49" s="1"/>
      <c r="P49" s="1"/>
      <c r="Q49" s="1"/>
      <c r="R49" s="1"/>
      <c r="S49" s="1"/>
      <c r="T49" s="1"/>
      <c r="U49" s="1"/>
      <c r="V49" s="1"/>
      <c r="W49" s="1"/>
      <c r="X49" s="1"/>
    </row>
    <row r="50" spans="2:24" ht="15" customHeight="1">
      <c r="B50" s="1"/>
      <c r="C50" s="94"/>
      <c r="D50" s="91" t="s">
        <v>1085</v>
      </c>
      <c r="E50" s="90"/>
      <c r="F50" s="90"/>
      <c r="G50" s="90"/>
      <c r="H50" s="90"/>
      <c r="I50" s="90"/>
      <c r="J50" s="90"/>
      <c r="K50" s="90"/>
      <c r="L50" s="90"/>
      <c r="M50" s="90"/>
      <c r="N50" s="90"/>
      <c r="O50" s="90"/>
      <c r="P50" s="95" t="s">
        <v>86</v>
      </c>
      <c r="Q50" s="51"/>
      <c r="R50" s="51"/>
      <c r="S50" s="51"/>
      <c r="T50" s="51"/>
      <c r="U50" s="51"/>
      <c r="V50" s="1"/>
      <c r="W50" s="1"/>
      <c r="X50" s="1"/>
    </row>
    <row r="51" spans="2:24" ht="78" customHeight="1">
      <c r="B51" s="1"/>
      <c r="C51" s="1"/>
      <c r="D51" s="1"/>
      <c r="E51" s="1"/>
      <c r="F51" s="1"/>
      <c r="G51" s="1"/>
      <c r="H51" s="1"/>
      <c r="I51" s="1"/>
      <c r="J51" s="1"/>
      <c r="K51" s="1"/>
      <c r="L51" s="1"/>
      <c r="M51" s="1"/>
      <c r="N51" s="1"/>
      <c r="O51" s="1"/>
      <c r="P51" s="1"/>
      <c r="Q51" s="1"/>
      <c r="R51" s="1"/>
      <c r="S51" s="1"/>
      <c r="T51" s="1"/>
      <c r="U51" s="1"/>
      <c r="V51" s="1"/>
      <c r="W51" s="1"/>
      <c r="X51" s="1"/>
    </row>
    <row r="52" spans="2:24" ht="15.75" customHeight="1">
      <c r="B52" s="50" t="s">
        <v>1087</v>
      </c>
      <c r="C52" s="51"/>
      <c r="D52" s="51"/>
      <c r="E52" s="51"/>
      <c r="F52" s="51"/>
      <c r="G52" s="51"/>
      <c r="H52" s="51"/>
      <c r="I52" s="51"/>
      <c r="J52" s="51"/>
      <c r="K52" s="51"/>
      <c r="L52" s="51"/>
      <c r="M52" s="51"/>
      <c r="N52" s="51"/>
      <c r="O52" s="1"/>
      <c r="P52" s="89">
        <v>3062093316.500004</v>
      </c>
      <c r="Q52" s="90"/>
      <c r="R52" s="90"/>
      <c r="S52" s="90"/>
      <c r="T52" s="90"/>
      <c r="U52" s="90"/>
      <c r="V52" s="77" t="s">
        <v>1086</v>
      </c>
      <c r="W52" s="78"/>
      <c r="X52" s="1"/>
    </row>
    <row r="53" spans="2:24" ht="7.5" customHeight="1">
      <c r="B53" s="1"/>
      <c r="C53" s="1"/>
      <c r="D53" s="1"/>
      <c r="E53" s="1"/>
      <c r="F53" s="1"/>
      <c r="G53" s="1"/>
      <c r="H53" s="1"/>
      <c r="I53" s="1"/>
      <c r="J53" s="1"/>
      <c r="K53" s="1"/>
      <c r="L53" s="1"/>
      <c r="M53" s="1"/>
      <c r="N53" s="1"/>
      <c r="O53" s="1"/>
      <c r="P53" s="1"/>
      <c r="Q53" s="1"/>
      <c r="R53" s="1"/>
      <c r="S53" s="1"/>
      <c r="T53" s="1"/>
      <c r="U53" s="1"/>
      <c r="V53" s="1"/>
      <c r="W53" s="1"/>
      <c r="X53" s="1"/>
    </row>
    <row r="54" spans="2:24" ht="15" customHeight="1">
      <c r="B54" s="1"/>
      <c r="C54" s="1"/>
      <c r="D54" s="91" t="s">
        <v>1088</v>
      </c>
      <c r="E54" s="90"/>
      <c r="F54" s="90"/>
      <c r="G54" s="90"/>
      <c r="H54" s="90"/>
      <c r="I54" s="90"/>
      <c r="J54" s="90"/>
      <c r="K54" s="90"/>
      <c r="L54" s="90"/>
      <c r="M54" s="90"/>
      <c r="N54" s="90"/>
      <c r="O54" s="90"/>
      <c r="P54" s="52">
        <v>2928489753.880004</v>
      </c>
      <c r="Q54" s="51"/>
      <c r="R54" s="51"/>
      <c r="S54" s="51"/>
      <c r="T54" s="51"/>
      <c r="U54" s="51"/>
      <c r="V54" s="1"/>
      <c r="W54" s="1"/>
      <c r="X54" s="1"/>
    </row>
    <row r="55" spans="2:24" ht="7.5" customHeight="1">
      <c r="B55" s="1"/>
      <c r="C55" s="1"/>
      <c r="D55" s="1"/>
      <c r="E55" s="1"/>
      <c r="F55" s="1"/>
      <c r="G55" s="1"/>
      <c r="H55" s="1"/>
      <c r="I55" s="1"/>
      <c r="J55" s="1"/>
      <c r="K55" s="1"/>
      <c r="L55" s="1"/>
      <c r="M55" s="1"/>
      <c r="N55" s="1"/>
      <c r="O55" s="1"/>
      <c r="P55" s="1"/>
      <c r="Q55" s="1"/>
      <c r="R55" s="1"/>
      <c r="S55" s="1"/>
      <c r="T55" s="1"/>
      <c r="U55" s="1"/>
      <c r="V55" s="1"/>
      <c r="W55" s="1"/>
      <c r="X55" s="1"/>
    </row>
    <row r="56" spans="2:24" ht="15" customHeight="1">
      <c r="B56" s="1"/>
      <c r="C56" s="1"/>
      <c r="D56" s="91" t="s">
        <v>1089</v>
      </c>
      <c r="E56" s="90"/>
      <c r="F56" s="90"/>
      <c r="G56" s="90"/>
      <c r="H56" s="90"/>
      <c r="I56" s="90"/>
      <c r="J56" s="90"/>
      <c r="K56" s="90"/>
      <c r="L56" s="90"/>
      <c r="M56" s="90"/>
      <c r="N56" s="90"/>
      <c r="O56" s="90"/>
      <c r="P56" s="52">
        <v>13145337.45</v>
      </c>
      <c r="Q56" s="51"/>
      <c r="R56" s="51"/>
      <c r="S56" s="51"/>
      <c r="T56" s="51"/>
      <c r="U56" s="51"/>
      <c r="V56" s="1"/>
      <c r="W56" s="1"/>
      <c r="X56" s="1"/>
    </row>
    <row r="57" spans="2:24" ht="7.5" customHeight="1">
      <c r="B57" s="1"/>
      <c r="C57" s="1"/>
      <c r="D57" s="1"/>
      <c r="E57" s="1"/>
      <c r="F57" s="1"/>
      <c r="G57" s="1"/>
      <c r="H57" s="1"/>
      <c r="I57" s="1"/>
      <c r="J57" s="1"/>
      <c r="K57" s="1"/>
      <c r="L57" s="1"/>
      <c r="M57" s="1"/>
      <c r="N57" s="1"/>
      <c r="O57" s="1"/>
      <c r="P57" s="1"/>
      <c r="Q57" s="1"/>
      <c r="R57" s="1"/>
      <c r="S57" s="1"/>
      <c r="T57" s="1"/>
      <c r="U57" s="1"/>
      <c r="V57" s="1"/>
      <c r="W57" s="1"/>
      <c r="X57" s="1"/>
    </row>
    <row r="58" spans="2:24" ht="15" customHeight="1">
      <c r="B58" s="1"/>
      <c r="C58" s="1"/>
      <c r="D58" s="91" t="s">
        <v>1090</v>
      </c>
      <c r="E58" s="90"/>
      <c r="F58" s="90"/>
      <c r="G58" s="90"/>
      <c r="H58" s="90"/>
      <c r="I58" s="90"/>
      <c r="J58" s="90"/>
      <c r="K58" s="90"/>
      <c r="L58" s="90"/>
      <c r="M58" s="90"/>
      <c r="N58" s="90"/>
      <c r="O58" s="90"/>
      <c r="P58" s="52">
        <v>120458225.17</v>
      </c>
      <c r="Q58" s="51"/>
      <c r="R58" s="51"/>
      <c r="S58" s="51"/>
      <c r="T58" s="51"/>
      <c r="U58" s="51"/>
      <c r="V58" s="1"/>
      <c r="W58" s="1"/>
      <c r="X58" s="1"/>
    </row>
    <row r="59" spans="2:24" ht="7.5" customHeight="1">
      <c r="B59" s="1"/>
      <c r="C59" s="1"/>
      <c r="D59" s="1"/>
      <c r="E59" s="1"/>
      <c r="F59" s="1"/>
      <c r="G59" s="1"/>
      <c r="H59" s="1"/>
      <c r="I59" s="1"/>
      <c r="J59" s="1"/>
      <c r="K59" s="1"/>
      <c r="L59" s="1"/>
      <c r="M59" s="1"/>
      <c r="N59" s="1"/>
      <c r="O59" s="1"/>
      <c r="P59" s="1"/>
      <c r="Q59" s="1"/>
      <c r="R59" s="1"/>
      <c r="S59" s="1"/>
      <c r="T59" s="1"/>
      <c r="U59" s="1"/>
      <c r="V59" s="1"/>
      <c r="W59" s="1"/>
      <c r="X59" s="1"/>
    </row>
    <row r="60" spans="2:24" ht="15" customHeight="1">
      <c r="B60" s="1"/>
      <c r="C60" s="1"/>
      <c r="D60" s="91" t="s">
        <v>1085</v>
      </c>
      <c r="E60" s="90"/>
      <c r="F60" s="90"/>
      <c r="G60" s="90"/>
      <c r="H60" s="90"/>
      <c r="I60" s="90"/>
      <c r="J60" s="90"/>
      <c r="K60" s="90"/>
      <c r="L60" s="90"/>
      <c r="M60" s="90"/>
      <c r="N60" s="90"/>
      <c r="O60" s="90"/>
      <c r="P60" s="95" t="s">
        <v>86</v>
      </c>
      <c r="Q60" s="51"/>
      <c r="R60" s="51"/>
      <c r="S60" s="51"/>
      <c r="T60" s="51"/>
      <c r="U60" s="51"/>
      <c r="V60" s="1"/>
      <c r="W60" s="1"/>
      <c r="X60" s="1"/>
    </row>
    <row r="61" spans="2:24" ht="12" customHeight="1">
      <c r="B61" s="1"/>
      <c r="C61" s="1"/>
      <c r="D61" s="1"/>
      <c r="E61" s="1"/>
      <c r="F61" s="1"/>
      <c r="G61" s="1"/>
      <c r="H61" s="1"/>
      <c r="I61" s="1"/>
      <c r="J61" s="1"/>
      <c r="K61" s="1"/>
      <c r="L61" s="1"/>
      <c r="M61" s="1"/>
      <c r="N61" s="1"/>
      <c r="O61" s="1"/>
      <c r="P61" s="1"/>
      <c r="Q61" s="1"/>
      <c r="R61" s="1"/>
      <c r="S61" s="1"/>
      <c r="T61" s="1"/>
      <c r="U61" s="1"/>
      <c r="V61" s="1"/>
      <c r="W61" s="1"/>
      <c r="X61" s="1"/>
    </row>
    <row r="62" spans="2:24" ht="13.5" customHeight="1">
      <c r="B62" s="50" t="s">
        <v>1091</v>
      </c>
      <c r="C62" s="51"/>
      <c r="D62" s="51"/>
      <c r="E62" s="51"/>
      <c r="F62" s="51"/>
      <c r="G62" s="51"/>
      <c r="H62" s="51"/>
      <c r="I62" s="51"/>
      <c r="J62" s="51"/>
      <c r="K62" s="51"/>
      <c r="L62" s="51"/>
      <c r="M62" s="51"/>
      <c r="N62" s="51"/>
      <c r="O62" s="51"/>
      <c r="P62" s="52">
        <v>102500000</v>
      </c>
      <c r="Q62" s="51"/>
      <c r="R62" s="51"/>
      <c r="S62" s="51"/>
      <c r="T62" s="51"/>
      <c r="U62" s="51"/>
      <c r="V62" s="77" t="s">
        <v>1092</v>
      </c>
      <c r="W62" s="78"/>
      <c r="X62" s="1"/>
    </row>
    <row r="63" spans="2:24" ht="6.75" customHeight="1">
      <c r="B63" s="1"/>
      <c r="C63" s="1"/>
      <c r="D63" s="1"/>
      <c r="E63" s="1"/>
      <c r="F63" s="1"/>
      <c r="G63" s="1"/>
      <c r="H63" s="1"/>
      <c r="I63" s="1"/>
      <c r="J63" s="1"/>
      <c r="K63" s="1"/>
      <c r="L63" s="1"/>
      <c r="M63" s="1"/>
      <c r="N63" s="1"/>
      <c r="O63" s="1"/>
      <c r="P63" s="1"/>
      <c r="Q63" s="1"/>
      <c r="R63" s="1"/>
      <c r="S63" s="1"/>
      <c r="T63" s="1"/>
      <c r="U63" s="1"/>
      <c r="V63" s="1"/>
      <c r="W63" s="1"/>
      <c r="X63" s="1"/>
    </row>
    <row r="64" spans="2:24" ht="15.75" customHeight="1">
      <c r="B64" s="50" t="s">
        <v>1094</v>
      </c>
      <c r="C64" s="51"/>
      <c r="D64" s="51"/>
      <c r="E64" s="51"/>
      <c r="F64" s="51"/>
      <c r="G64" s="51"/>
      <c r="H64" s="51"/>
      <c r="I64" s="51"/>
      <c r="J64" s="51"/>
      <c r="K64" s="51"/>
      <c r="L64" s="51"/>
      <c r="M64" s="51"/>
      <c r="N64" s="51"/>
      <c r="O64" s="51"/>
      <c r="P64" s="52">
        <v>47644766.952874124</v>
      </c>
      <c r="Q64" s="51"/>
      <c r="R64" s="51"/>
      <c r="S64" s="51"/>
      <c r="T64" s="51"/>
      <c r="U64" s="51"/>
      <c r="V64" s="77" t="s">
        <v>1093</v>
      </c>
      <c r="W64" s="78"/>
      <c r="X64" s="1"/>
    </row>
    <row r="65" spans="2:24" ht="10.5" customHeight="1">
      <c r="B65" s="1"/>
      <c r="C65" s="1"/>
      <c r="D65" s="1"/>
      <c r="E65" s="1"/>
      <c r="F65" s="1"/>
      <c r="G65" s="1"/>
      <c r="H65" s="1"/>
      <c r="I65" s="1"/>
      <c r="J65" s="1"/>
      <c r="K65" s="1"/>
      <c r="L65" s="1"/>
      <c r="M65" s="1"/>
      <c r="N65" s="1"/>
      <c r="O65" s="1"/>
      <c r="P65" s="1"/>
      <c r="Q65" s="1"/>
      <c r="R65" s="1"/>
      <c r="S65" s="1"/>
      <c r="T65" s="1"/>
      <c r="U65" s="1"/>
      <c r="V65" s="1"/>
      <c r="W65" s="1"/>
      <c r="X65" s="1"/>
    </row>
    <row r="66" spans="2:24" ht="13.5" customHeight="1">
      <c r="B66" s="50" t="s">
        <v>1095</v>
      </c>
      <c r="C66" s="51"/>
      <c r="D66" s="51"/>
      <c r="E66" s="51"/>
      <c r="F66" s="51"/>
      <c r="G66" s="51"/>
      <c r="H66" s="51"/>
      <c r="I66" s="51"/>
      <c r="J66" s="51"/>
      <c r="K66" s="51"/>
      <c r="L66" s="51"/>
      <c r="M66" s="51"/>
      <c r="N66" s="51"/>
      <c r="O66" s="51"/>
      <c r="P66" s="52">
        <v>2250000000</v>
      </c>
      <c r="Q66" s="51"/>
      <c r="R66" s="51"/>
      <c r="S66" s="51"/>
      <c r="T66" s="51"/>
      <c r="U66" s="51"/>
      <c r="V66" s="77" t="s">
        <v>1096</v>
      </c>
      <c r="W66" s="78"/>
      <c r="X66" s="1"/>
    </row>
    <row r="67" spans="2:24" ht="13.5" customHeight="1">
      <c r="B67" s="1"/>
      <c r="C67" s="1"/>
      <c r="D67" s="1"/>
      <c r="E67" s="1"/>
      <c r="F67" s="1"/>
      <c r="G67" s="1"/>
      <c r="H67" s="1"/>
      <c r="I67" s="1"/>
      <c r="J67" s="1"/>
      <c r="K67" s="1"/>
      <c r="L67" s="1"/>
      <c r="M67" s="1"/>
      <c r="N67" s="1"/>
      <c r="O67" s="1"/>
      <c r="P67" s="1"/>
      <c r="Q67" s="1"/>
      <c r="R67" s="1"/>
      <c r="S67" s="1"/>
      <c r="T67" s="1"/>
      <c r="U67" s="1"/>
      <c r="V67" s="1"/>
      <c r="W67" s="1"/>
      <c r="X67" s="1"/>
    </row>
    <row r="68" spans="2:24" ht="13.5" customHeight="1">
      <c r="B68" s="50" t="s">
        <v>1097</v>
      </c>
      <c r="C68" s="51"/>
      <c r="D68" s="51"/>
      <c r="E68" s="51"/>
      <c r="F68" s="51"/>
      <c r="G68" s="51"/>
      <c r="H68" s="51"/>
      <c r="I68" s="51"/>
      <c r="J68" s="51"/>
      <c r="K68" s="51"/>
      <c r="L68" s="51"/>
      <c r="M68" s="51"/>
      <c r="N68" s="51"/>
      <c r="O68" s="51"/>
      <c r="P68" s="52">
        <v>1104012732.9071283</v>
      </c>
      <c r="Q68" s="51"/>
      <c r="R68" s="51"/>
      <c r="S68" s="51"/>
      <c r="T68" s="51"/>
      <c r="U68" s="51"/>
      <c r="V68" s="1"/>
      <c r="W68" s="1"/>
      <c r="X68" s="1"/>
    </row>
    <row r="69" spans="2:24" ht="12" customHeight="1">
      <c r="B69" s="1"/>
      <c r="C69" s="1"/>
      <c r="D69" s="1"/>
      <c r="E69" s="1"/>
      <c r="F69" s="1"/>
      <c r="G69" s="1"/>
      <c r="H69" s="1"/>
      <c r="I69" s="1"/>
      <c r="J69" s="1"/>
      <c r="K69" s="1"/>
      <c r="L69" s="1"/>
      <c r="M69" s="1"/>
      <c r="N69" s="1"/>
      <c r="O69" s="1"/>
      <c r="P69" s="1"/>
      <c r="Q69" s="1"/>
      <c r="R69" s="1"/>
      <c r="S69" s="1"/>
      <c r="T69" s="1"/>
      <c r="U69" s="1"/>
      <c r="V69" s="1"/>
      <c r="W69" s="1"/>
      <c r="X69" s="1"/>
    </row>
    <row r="70" spans="2:24" ht="15" customHeight="1">
      <c r="B70" s="99" t="s">
        <v>1099</v>
      </c>
      <c r="C70" s="100"/>
      <c r="D70" s="100"/>
      <c r="E70" s="100"/>
      <c r="F70" s="100"/>
      <c r="G70" s="100"/>
      <c r="H70" s="101"/>
      <c r="I70" s="1"/>
      <c r="J70" s="1"/>
      <c r="K70" s="1"/>
      <c r="L70" s="96" t="s">
        <v>1098</v>
      </c>
      <c r="M70" s="97"/>
      <c r="N70" s="97"/>
      <c r="O70" s="97"/>
      <c r="P70" s="97"/>
      <c r="Q70" s="97"/>
      <c r="R70" s="97"/>
      <c r="S70" s="97"/>
      <c r="T70" s="97"/>
      <c r="U70" s="98"/>
      <c r="V70" s="1"/>
      <c r="W70" s="1"/>
      <c r="X70" s="1"/>
    </row>
    <row r="71" spans="2:24" ht="13.5" customHeight="1">
      <c r="B71" s="1"/>
      <c r="C71" s="1"/>
      <c r="D71" s="1"/>
      <c r="E71" s="1"/>
      <c r="F71" s="1"/>
      <c r="G71" s="1"/>
      <c r="H71" s="1"/>
      <c r="I71" s="1"/>
      <c r="J71" s="1"/>
      <c r="K71" s="1"/>
      <c r="L71" s="1"/>
      <c r="M71" s="1"/>
      <c r="N71" s="1"/>
      <c r="O71" s="1"/>
      <c r="P71" s="1"/>
      <c r="Q71" s="1"/>
      <c r="R71" s="1"/>
      <c r="S71" s="1"/>
      <c r="T71" s="1"/>
      <c r="U71" s="1"/>
      <c r="V71" s="1"/>
      <c r="W71" s="1"/>
      <c r="X71" s="1"/>
    </row>
    <row r="72" spans="2:24" ht="19.5" customHeight="1">
      <c r="B72" s="35" t="s">
        <v>1100</v>
      </c>
      <c r="C72" s="36"/>
      <c r="D72" s="36"/>
      <c r="E72" s="36"/>
      <c r="F72" s="36"/>
      <c r="G72" s="36"/>
      <c r="H72" s="36"/>
      <c r="I72" s="36"/>
      <c r="J72" s="36"/>
      <c r="K72" s="36"/>
      <c r="L72" s="36"/>
      <c r="M72" s="36"/>
      <c r="N72" s="36"/>
      <c r="O72" s="36"/>
      <c r="P72" s="36"/>
      <c r="Q72" s="36"/>
      <c r="R72" s="36"/>
      <c r="S72" s="36"/>
      <c r="T72" s="36"/>
      <c r="U72" s="37"/>
      <c r="V72" s="1"/>
      <c r="W72" s="1"/>
      <c r="X72" s="1"/>
    </row>
    <row r="73" spans="2:24" ht="6.75" customHeight="1">
      <c r="B73" s="1"/>
      <c r="C73" s="1"/>
      <c r="D73" s="1"/>
      <c r="E73" s="1"/>
      <c r="F73" s="1"/>
      <c r="G73" s="1"/>
      <c r="H73" s="1"/>
      <c r="I73" s="1"/>
      <c r="J73" s="1"/>
      <c r="K73" s="1"/>
      <c r="L73" s="1"/>
      <c r="M73" s="1"/>
      <c r="N73" s="1"/>
      <c r="O73" s="1"/>
      <c r="P73" s="1"/>
      <c r="Q73" s="1"/>
      <c r="R73" s="1"/>
      <c r="S73" s="1"/>
      <c r="T73" s="1"/>
      <c r="U73" s="1"/>
      <c r="V73" s="1"/>
      <c r="W73" s="1"/>
      <c r="X73" s="1"/>
    </row>
    <row r="74" spans="2:24" ht="15" customHeight="1">
      <c r="B74" s="50" t="s">
        <v>1101</v>
      </c>
      <c r="C74" s="51"/>
      <c r="D74" s="51"/>
      <c r="E74" s="51"/>
      <c r="F74" s="51"/>
      <c r="G74" s="51"/>
      <c r="H74" s="51"/>
      <c r="I74" s="51"/>
      <c r="J74" s="51"/>
      <c r="K74" s="51"/>
      <c r="L74" s="51"/>
      <c r="M74" s="51"/>
      <c r="N74" s="51"/>
      <c r="O74" s="115">
        <v>268553262.0999999</v>
      </c>
      <c r="P74" s="67"/>
      <c r="Q74" s="67"/>
      <c r="R74" s="67"/>
      <c r="S74" s="67"/>
      <c r="T74" s="67"/>
      <c r="U74" s="67"/>
      <c r="V74" s="77" t="s">
        <v>1102</v>
      </c>
      <c r="W74" s="78"/>
      <c r="X74" s="1"/>
    </row>
    <row r="75" spans="2:24" ht="7.5" customHeight="1">
      <c r="B75" s="1"/>
      <c r="C75" s="1"/>
      <c r="D75" s="1"/>
      <c r="E75" s="1"/>
      <c r="F75" s="1"/>
      <c r="G75" s="1"/>
      <c r="H75" s="1"/>
      <c r="I75" s="1"/>
      <c r="J75" s="1"/>
      <c r="K75" s="1"/>
      <c r="L75" s="1"/>
      <c r="M75" s="1"/>
      <c r="N75" s="1"/>
      <c r="O75" s="1"/>
      <c r="P75" s="1"/>
      <c r="Q75" s="1"/>
      <c r="R75" s="1"/>
      <c r="S75" s="1"/>
      <c r="T75" s="1"/>
      <c r="U75" s="1"/>
      <c r="V75" s="78"/>
      <c r="W75" s="78"/>
      <c r="X75" s="1"/>
    </row>
    <row r="76" spans="2:24" ht="15" customHeight="1">
      <c r="B76" s="50" t="s">
        <v>1103</v>
      </c>
      <c r="C76" s="51"/>
      <c r="D76" s="51"/>
      <c r="E76" s="51"/>
      <c r="F76" s="51"/>
      <c r="G76" s="51"/>
      <c r="H76" s="51"/>
      <c r="I76" s="51"/>
      <c r="J76" s="51"/>
      <c r="K76" s="51"/>
      <c r="L76" s="51"/>
      <c r="M76" s="51"/>
      <c r="N76" s="51"/>
      <c r="O76" s="51"/>
      <c r="P76" s="106">
        <v>-10087471.413858002</v>
      </c>
      <c r="Q76" s="41"/>
      <c r="R76" s="41"/>
      <c r="S76" s="41"/>
      <c r="T76" s="41"/>
      <c r="U76" s="1"/>
      <c r="V76" s="77" t="s">
        <v>1104</v>
      </c>
      <c r="W76" s="78"/>
      <c r="X76" s="1"/>
    </row>
    <row r="77" spans="2:24" ht="7.5" customHeight="1">
      <c r="B77" s="1"/>
      <c r="C77" s="1"/>
      <c r="D77" s="1"/>
      <c r="E77" s="1"/>
      <c r="F77" s="1"/>
      <c r="G77" s="1"/>
      <c r="H77" s="1"/>
      <c r="I77" s="1"/>
      <c r="J77" s="1"/>
      <c r="K77" s="1"/>
      <c r="L77" s="1"/>
      <c r="M77" s="1"/>
      <c r="N77" s="1"/>
      <c r="O77" s="1"/>
      <c r="P77" s="1"/>
      <c r="Q77" s="1"/>
      <c r="R77" s="1"/>
      <c r="S77" s="1"/>
      <c r="T77" s="1"/>
      <c r="U77" s="1"/>
      <c r="V77" s="1"/>
      <c r="W77" s="1"/>
      <c r="X77" s="1"/>
    </row>
    <row r="78" spans="2:24" ht="15" customHeight="1">
      <c r="B78" s="50" t="s">
        <v>1105</v>
      </c>
      <c r="C78" s="51"/>
      <c r="D78" s="51"/>
      <c r="E78" s="51"/>
      <c r="F78" s="51"/>
      <c r="G78" s="51"/>
      <c r="H78" s="51"/>
      <c r="I78" s="51"/>
      <c r="J78" s="51"/>
      <c r="K78" s="51"/>
      <c r="L78" s="51"/>
      <c r="M78" s="51"/>
      <c r="N78" s="51"/>
      <c r="O78" s="51"/>
      <c r="P78" s="1"/>
      <c r="Q78" s="1"/>
      <c r="R78" s="116">
        <v>258465790.68614188</v>
      </c>
      <c r="S78" s="41"/>
      <c r="T78" s="41"/>
      <c r="U78" s="1"/>
      <c r="V78" s="1"/>
      <c r="W78" s="1"/>
      <c r="X78" s="1"/>
    </row>
    <row r="79" spans="2:24" ht="6.75" customHeight="1">
      <c r="B79" s="1"/>
      <c r="C79" s="1"/>
      <c r="D79" s="1"/>
      <c r="E79" s="1"/>
      <c r="F79" s="1"/>
      <c r="G79" s="1"/>
      <c r="H79" s="1"/>
      <c r="I79" s="1"/>
      <c r="J79" s="1"/>
      <c r="K79" s="1"/>
      <c r="L79" s="1"/>
      <c r="M79" s="1"/>
      <c r="N79" s="1"/>
      <c r="O79" s="1"/>
      <c r="P79" s="1"/>
      <c r="Q79" s="1"/>
      <c r="R79" s="1"/>
      <c r="S79" s="1"/>
      <c r="T79" s="1"/>
      <c r="U79" s="1"/>
      <c r="V79" s="1"/>
      <c r="W79" s="1"/>
      <c r="X79" s="1"/>
    </row>
    <row r="80" spans="2:24" ht="15" customHeight="1">
      <c r="B80" s="99" t="s">
        <v>1106</v>
      </c>
      <c r="C80" s="100"/>
      <c r="D80" s="100"/>
      <c r="E80" s="100"/>
      <c r="F80" s="100"/>
      <c r="G80" s="100"/>
      <c r="H80" s="101"/>
      <c r="I80" s="1"/>
      <c r="J80" s="1"/>
      <c r="K80" s="1"/>
      <c r="L80" s="96" t="s">
        <v>1098</v>
      </c>
      <c r="M80" s="97"/>
      <c r="N80" s="97"/>
      <c r="O80" s="97"/>
      <c r="P80" s="97"/>
      <c r="Q80" s="97"/>
      <c r="R80" s="97"/>
      <c r="S80" s="97"/>
      <c r="T80" s="97"/>
      <c r="U80" s="98"/>
      <c r="V80" s="1"/>
      <c r="W80" s="1"/>
      <c r="X80" s="1"/>
    </row>
    <row r="81" spans="2:24" ht="5.25" customHeight="1">
      <c r="B81" s="1"/>
      <c r="C81" s="1"/>
      <c r="D81" s="1"/>
      <c r="E81" s="1"/>
      <c r="F81" s="1"/>
      <c r="G81" s="1"/>
      <c r="H81" s="1"/>
      <c r="I81" s="1"/>
      <c r="J81" s="1"/>
      <c r="K81" s="1"/>
      <c r="L81" s="1"/>
      <c r="M81" s="1"/>
      <c r="N81" s="1"/>
      <c r="O81" s="1"/>
      <c r="P81" s="1"/>
      <c r="Q81" s="1"/>
      <c r="R81" s="1"/>
      <c r="S81" s="1"/>
      <c r="T81" s="1"/>
      <c r="U81" s="1"/>
      <c r="V81" s="1"/>
      <c r="W81" s="1"/>
      <c r="X81" s="1"/>
    </row>
    <row r="82" spans="2:24" ht="6.75" customHeight="1">
      <c r="B82" s="102"/>
      <c r="C82" s="103"/>
      <c r="D82" s="103"/>
      <c r="E82" s="103"/>
      <c r="F82" s="103"/>
      <c r="G82" s="103"/>
      <c r="H82" s="103"/>
      <c r="I82" s="103"/>
      <c r="J82" s="103"/>
      <c r="K82" s="103"/>
      <c r="L82" s="103"/>
      <c r="M82" s="103"/>
      <c r="N82" s="103"/>
      <c r="O82" s="103"/>
      <c r="P82" s="103"/>
      <c r="Q82" s="103"/>
      <c r="R82" s="103"/>
      <c r="S82" s="103"/>
      <c r="T82" s="103"/>
      <c r="U82" s="103"/>
      <c r="V82" s="1"/>
      <c r="W82" s="1"/>
      <c r="X82" s="1"/>
    </row>
    <row r="83" spans="2:24" ht="7.5" customHeight="1">
      <c r="B83" s="1"/>
      <c r="C83" s="1"/>
      <c r="D83" s="1"/>
      <c r="E83" s="1"/>
      <c r="F83" s="1"/>
      <c r="G83" s="1"/>
      <c r="H83" s="1"/>
      <c r="I83" s="1"/>
      <c r="J83" s="1"/>
      <c r="K83" s="1"/>
      <c r="L83" s="1"/>
      <c r="M83" s="1"/>
      <c r="N83" s="1"/>
      <c r="O83" s="1"/>
      <c r="P83" s="1"/>
      <c r="Q83" s="1"/>
      <c r="R83" s="1"/>
      <c r="S83" s="1"/>
      <c r="T83" s="1"/>
      <c r="U83" s="1"/>
      <c r="V83" s="1"/>
      <c r="W83" s="1"/>
      <c r="X83" s="1"/>
    </row>
    <row r="84" spans="2:24" ht="15" customHeight="1">
      <c r="B84" s="50" t="s">
        <v>1107</v>
      </c>
      <c r="C84" s="51"/>
      <c r="D84" s="51"/>
      <c r="E84" s="51"/>
      <c r="F84" s="51"/>
      <c r="G84" s="51"/>
      <c r="H84" s="51"/>
      <c r="I84" s="51"/>
      <c r="J84" s="51"/>
      <c r="K84" s="51"/>
      <c r="L84" s="51"/>
      <c r="M84" s="51"/>
      <c r="N84" s="51"/>
      <c r="O84" s="1"/>
      <c r="P84" s="52">
        <v>13145337.45</v>
      </c>
      <c r="Q84" s="51"/>
      <c r="R84" s="51"/>
      <c r="S84" s="51"/>
      <c r="T84" s="51"/>
      <c r="U84" s="51"/>
      <c r="V84" s="77" t="s">
        <v>1108</v>
      </c>
      <c r="W84" s="78"/>
      <c r="X84" s="1"/>
    </row>
    <row r="85" spans="2:24" ht="7.5" customHeight="1">
      <c r="B85" s="1"/>
      <c r="C85" s="1"/>
      <c r="D85" s="1"/>
      <c r="E85" s="1"/>
      <c r="F85" s="1"/>
      <c r="G85" s="1"/>
      <c r="H85" s="1"/>
      <c r="I85" s="1"/>
      <c r="J85" s="1"/>
      <c r="K85" s="1"/>
      <c r="L85" s="1"/>
      <c r="M85" s="1"/>
      <c r="N85" s="1"/>
      <c r="O85" s="1"/>
      <c r="P85" s="1"/>
      <c r="Q85" s="1"/>
      <c r="R85" s="1"/>
      <c r="S85" s="1"/>
      <c r="T85" s="1"/>
      <c r="U85" s="1"/>
      <c r="V85" s="1"/>
      <c r="W85" s="1"/>
      <c r="X85" s="1"/>
    </row>
    <row r="86" spans="2:24" ht="15" customHeight="1">
      <c r="B86" s="50" t="s">
        <v>1109</v>
      </c>
      <c r="C86" s="51"/>
      <c r="D86" s="51"/>
      <c r="E86" s="51"/>
      <c r="F86" s="51"/>
      <c r="G86" s="51"/>
      <c r="H86" s="51"/>
      <c r="I86" s="51"/>
      <c r="J86" s="51"/>
      <c r="K86" s="51"/>
      <c r="L86" s="51"/>
      <c r="M86" s="51"/>
      <c r="N86" s="51"/>
      <c r="O86" s="1"/>
      <c r="P86" s="19"/>
      <c r="Q86" s="106">
        <v>6562500</v>
      </c>
      <c r="R86" s="41"/>
      <c r="S86" s="41"/>
      <c r="T86" s="41"/>
      <c r="U86" s="41"/>
      <c r="V86" s="77" t="s">
        <v>1110</v>
      </c>
      <c r="W86" s="78"/>
      <c r="X86" s="1"/>
    </row>
    <row r="87" spans="2:24" ht="7.5" customHeight="1">
      <c r="B87" s="1"/>
      <c r="C87" s="1"/>
      <c r="D87" s="1"/>
      <c r="E87" s="1"/>
      <c r="F87" s="1"/>
      <c r="G87" s="1"/>
      <c r="H87" s="1"/>
      <c r="I87" s="1"/>
      <c r="J87" s="1"/>
      <c r="K87" s="1"/>
      <c r="L87" s="1"/>
      <c r="M87" s="1"/>
      <c r="N87" s="1"/>
      <c r="O87" s="1"/>
      <c r="P87" s="1"/>
      <c r="Q87" s="1"/>
      <c r="R87" s="1"/>
      <c r="S87" s="1"/>
      <c r="T87" s="1"/>
      <c r="U87" s="1"/>
      <c r="V87" s="1"/>
      <c r="W87" s="1"/>
      <c r="X87" s="1"/>
    </row>
    <row r="88" spans="2:23" ht="15" customHeight="1">
      <c r="B88" s="50" t="s">
        <v>1111</v>
      </c>
      <c r="C88" s="51"/>
      <c r="D88" s="51"/>
      <c r="E88" s="51"/>
      <c r="F88" s="51"/>
      <c r="G88" s="51"/>
      <c r="H88" s="51"/>
      <c r="I88" s="51"/>
      <c r="J88" s="51"/>
      <c r="K88" s="51"/>
      <c r="L88" s="51"/>
      <c r="M88" s="51"/>
      <c r="N88" s="51"/>
      <c r="P88" s="104"/>
      <c r="Q88" s="105"/>
      <c r="R88" s="105"/>
      <c r="S88" s="106">
        <v>6582837.449999999</v>
      </c>
      <c r="T88" s="41"/>
      <c r="U88" s="41"/>
      <c r="V88" s="77" t="s">
        <v>1112</v>
      </c>
      <c r="W88" s="78"/>
    </row>
  </sheetData>
  <sheetProtection/>
  <mergeCells count="118">
    <mergeCell ref="B38:H38"/>
    <mergeCell ref="I38:J38"/>
    <mergeCell ref="K38:U38"/>
    <mergeCell ref="O74:U74"/>
    <mergeCell ref="P76:T76"/>
    <mergeCell ref="R78:T78"/>
    <mergeCell ref="K35:U35"/>
    <mergeCell ref="B36:H36"/>
    <mergeCell ref="I36:J36"/>
    <mergeCell ref="K36:U36"/>
    <mergeCell ref="B37:H37"/>
    <mergeCell ref="I37:J37"/>
    <mergeCell ref="K37:U37"/>
    <mergeCell ref="B26:H26"/>
    <mergeCell ref="I26:J26"/>
    <mergeCell ref="K26:U26"/>
    <mergeCell ref="B34:H34"/>
    <mergeCell ref="I34:J34"/>
    <mergeCell ref="K34:U34"/>
    <mergeCell ref="I23:J23"/>
    <mergeCell ref="K23:U23"/>
    <mergeCell ref="B24:K24"/>
    <mergeCell ref="L24:M24"/>
    <mergeCell ref="N24:U24"/>
    <mergeCell ref="B25:H25"/>
    <mergeCell ref="I25:J25"/>
    <mergeCell ref="K25:U25"/>
    <mergeCell ref="B84:N84"/>
    <mergeCell ref="P84:U84"/>
    <mergeCell ref="V84:W84"/>
    <mergeCell ref="B86:N86"/>
    <mergeCell ref="V86:W86"/>
    <mergeCell ref="B88:N88"/>
    <mergeCell ref="V88:W88"/>
    <mergeCell ref="Q86:U86"/>
    <mergeCell ref="P88:R88"/>
    <mergeCell ref="S88:U88"/>
    <mergeCell ref="V74:W75"/>
    <mergeCell ref="B76:O76"/>
    <mergeCell ref="V76:W76"/>
    <mergeCell ref="B78:O78"/>
    <mergeCell ref="B80:H80"/>
    <mergeCell ref="B82:U82"/>
    <mergeCell ref="L80:U80"/>
    <mergeCell ref="B68:O68"/>
    <mergeCell ref="P68:U68"/>
    <mergeCell ref="L70:U70"/>
    <mergeCell ref="B70:H70"/>
    <mergeCell ref="B72:U72"/>
    <mergeCell ref="B74:N74"/>
    <mergeCell ref="V62:W62"/>
    <mergeCell ref="V64:W64"/>
    <mergeCell ref="B64:O64"/>
    <mergeCell ref="P64:U64"/>
    <mergeCell ref="P66:U66"/>
    <mergeCell ref="B66:O66"/>
    <mergeCell ref="V66:W66"/>
    <mergeCell ref="D58:O58"/>
    <mergeCell ref="P58:U58"/>
    <mergeCell ref="D60:O60"/>
    <mergeCell ref="P60:U60"/>
    <mergeCell ref="B62:O62"/>
    <mergeCell ref="P62:U62"/>
    <mergeCell ref="V52:W52"/>
    <mergeCell ref="B52:N52"/>
    <mergeCell ref="P52:U52"/>
    <mergeCell ref="P54:U54"/>
    <mergeCell ref="D54:O54"/>
    <mergeCell ref="D56:O56"/>
    <mergeCell ref="P56:U56"/>
    <mergeCell ref="D44:O44"/>
    <mergeCell ref="P44:T44"/>
    <mergeCell ref="C44:C50"/>
    <mergeCell ref="P46:U46"/>
    <mergeCell ref="D46:M46"/>
    <mergeCell ref="D48:O48"/>
    <mergeCell ref="P48:U48"/>
    <mergeCell ref="D50:O50"/>
    <mergeCell ref="P50:U50"/>
    <mergeCell ref="V32:W32"/>
    <mergeCell ref="M32:U32"/>
    <mergeCell ref="B32:I32"/>
    <mergeCell ref="V36:X38"/>
    <mergeCell ref="B40:U40"/>
    <mergeCell ref="V42:W42"/>
    <mergeCell ref="B42:N42"/>
    <mergeCell ref="P42:U42"/>
    <mergeCell ref="B35:H35"/>
    <mergeCell ref="I35:J35"/>
    <mergeCell ref="V22:W22"/>
    <mergeCell ref="V24:X26"/>
    <mergeCell ref="B28:U28"/>
    <mergeCell ref="B30:I30"/>
    <mergeCell ref="V30:W30"/>
    <mergeCell ref="M30:T30"/>
    <mergeCell ref="B22:H22"/>
    <mergeCell ref="I22:J22"/>
    <mergeCell ref="K22:U22"/>
    <mergeCell ref="B23:H23"/>
    <mergeCell ref="B16:I16"/>
    <mergeCell ref="M16:U16"/>
    <mergeCell ref="V16:W16"/>
    <mergeCell ref="B18:I18"/>
    <mergeCell ref="K18:U18"/>
    <mergeCell ref="B20:T20"/>
    <mergeCell ref="V12:W12"/>
    <mergeCell ref="B12:I12"/>
    <mergeCell ref="K12:U12"/>
    <mergeCell ref="B14:I14"/>
    <mergeCell ref="V14:W14"/>
    <mergeCell ref="M14:U14"/>
    <mergeCell ref="F2:U2"/>
    <mergeCell ref="G3:S4"/>
    <mergeCell ref="B5:U5"/>
    <mergeCell ref="B6:G6"/>
    <mergeCell ref="B8:U8"/>
    <mergeCell ref="B10:I10"/>
    <mergeCell ref="K10:T1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Potvin Danielle</dc:creator>
  <cp:keywords/>
  <dc:description/>
  <cp:lastModifiedBy>Potvin Danielle</cp:lastModifiedBy>
  <cp:lastPrinted>2019-03-14T12:28:21Z</cp:lastPrinted>
  <dcterms:created xsi:type="dcterms:W3CDTF">2019-03-14T12:17:46Z</dcterms:created>
  <dcterms:modified xsi:type="dcterms:W3CDTF">2019-03-14T12:32:41Z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